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2016" sheetId="1" r:id="rId1"/>
  </sheets>
  <definedNames>
    <definedName name="_xlnm._FilterDatabase" localSheetId="0" hidden="1">'2016'!$A$2:$L$37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<sst xmlns="http://schemas.openxmlformats.org/spreadsheetml/2006/main" count="82" uniqueCount="62">
  <si>
    <t>2016年度新能源汽车推广应用补助资金清算审核车辆信息表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</si>
  <si>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</si>
  <si>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</si>
  <si>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</si>
  <si>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</si>
  <si>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</si>
  <si>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</si>
  <si>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</si>
  <si>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</si>
  <si>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</si>
  <si>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</si>
  <si>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
（万元）</t>
  </si>
  <si>
    <t>核减原因</t>
  </si>
  <si>
    <t>总计</t>
  </si>
  <si>
    <t>北京市</t>
  </si>
  <si>
    <t>合计</t>
  </si>
  <si>
    <t>北京汽车股份有限公司</t>
  </si>
  <si>
    <t>小计</t>
  </si>
  <si>
    <t>BJ5022XXYV3R2-BEV</t>
  </si>
  <si>
    <t/>
  </si>
  <si>
    <t>BJ7000B3D5-BEV</t>
  </si>
  <si>
    <t>核减3辆，原因为：车辆注册登记信息有误</t>
  </si>
  <si>
    <t>BJ7000B3D6-BEV</t>
  </si>
  <si>
    <t>核减4辆，原因为：车辆注册登记信息有误，相关凭证不符合清算通知申报要求</t>
  </si>
  <si>
    <t>BJ7000B3DA-BEV</t>
  </si>
  <si>
    <t>BJ7000C5E1-BEV</t>
  </si>
  <si>
    <t>核减1辆，原因为：车辆注册登记信息有误</t>
  </si>
  <si>
    <t>BJ7001B3D2-BEV</t>
  </si>
  <si>
    <t>北京新能源汽车股份有限公司</t>
  </si>
  <si>
    <t>BJ7001BPH1-BEV</t>
  </si>
  <si>
    <t>BJ7001BPH2-BEV</t>
  </si>
  <si>
    <t>核减25辆，原因为：相关凭证不符合清算通知申报要求</t>
  </si>
  <si>
    <t>天津市</t>
  </si>
  <si>
    <t>国宏汽车集团有限公司</t>
  </si>
  <si>
    <t>HFT5021XXYBEV14</t>
  </si>
  <si>
    <t>核减360辆，原因为：未按有关要求上传车辆运行数据</t>
  </si>
  <si>
    <t>HFT5023XXYBEV07</t>
  </si>
  <si>
    <t>核减41辆，原因为：未按有关要求上传车辆运行数据</t>
  </si>
  <si>
    <t>核减75辆，原因为：未按有关要求上传车辆运行数据</t>
  </si>
  <si>
    <t>核减1辆，原因为：未按有关要求上传车辆运行数据</t>
  </si>
  <si>
    <t>山西省</t>
  </si>
  <si>
    <t>山西成功汽车制造有限公司</t>
  </si>
  <si>
    <t>SCH5022XXY-BEV2</t>
  </si>
  <si>
    <t>核减9辆，原因为：未按有关要求上传车辆运行数据</t>
  </si>
  <si>
    <t>SCH5022XXY-BEV5</t>
  </si>
  <si>
    <t>核减2辆，原因为：未按有关要求上传车辆运行数据</t>
  </si>
  <si>
    <t>安徽省</t>
  </si>
  <si>
    <t>安徽安凯汽车股份有限公司</t>
  </si>
  <si>
    <t>HFF6111K10EV</t>
  </si>
  <si>
    <t>核减140辆，原因为：未经地方主管部门复核</t>
  </si>
  <si>
    <t>山东省</t>
  </si>
  <si>
    <t>中国重汽集团济南豪沃客车有限公司</t>
  </si>
  <si>
    <t>JK6106GBEV3</t>
  </si>
  <si>
    <t>核减17辆，原因为：不符合行驶里程数要求</t>
  </si>
  <si>
    <t>JK6806GBEV</t>
  </si>
  <si>
    <t>核减25辆，原因为：不符合行驶里程数要求</t>
  </si>
  <si>
    <t>深圳市</t>
  </si>
  <si>
    <t>比亚迪汽车工业有限公司</t>
  </si>
  <si>
    <t>BYD6480STHEV</t>
  </si>
  <si>
    <t>陕西省</t>
  </si>
  <si>
    <t>比亚迪汽车有限公司</t>
  </si>
  <si>
    <t>BYD7005BEV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</si>
</sst>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黑体"/>
      <charset val="134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topLeftCell="C1" workbookViewId="0">
      <selection activeCell="A1" sqref="A1:L1"/>
    </sheetView>
  </sheetViews>
  <sheetFormatPr defaultColWidth="8.72727272727273" defaultRowHeight="14"/>
  <cols>
    <col min="3" max="4" width="21.7272727272727" customWidth="1"/>
    <col min="5" max="11" width="15.1818181818182" customWidth="1"/>
    <col min="12" max="12" width="16.2727272727273" customWidth="1"/>
  </cols>
  <sheetData>
    <row r="1" ht="36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2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25" customHeight="1" spans="1:12">
      <c r="A3" s="3" t="s">
        <v>13</v>
      </c>
      <c r="B3" s="3"/>
      <c r="C3" s="3"/>
      <c r="D3" s="3"/>
      <c r="E3" s="4">
        <f>SUM(E4:E37)/3</f>
        <v>853</v>
      </c>
      <c r="F3" s="4"/>
      <c r="G3" s="4">
        <f>SUM(G4:G37)/3</f>
        <v>11601.615</v>
      </c>
      <c r="H3" s="4">
        <f>SUM(H4:H37)/3</f>
        <v>150</v>
      </c>
      <c r="I3" s="4"/>
      <c r="J3" s="4">
        <f>SUM(J4:J37)/3</f>
        <v>722.716</v>
      </c>
      <c r="K3" s="4">
        <f>SUM(K4:K37)/2</f>
        <v>723</v>
      </c>
      <c r="L3" s="3"/>
    </row>
    <row r="4" ht="25" customHeight="1" spans="1:12">
      <c r="A4" s="3" t="s">
        <v>14</v>
      </c>
      <c r="B4" s="3" t="s">
        <v>15</v>
      </c>
      <c r="C4" s="3"/>
      <c r="D4" s="3"/>
      <c r="E4" s="4">
        <f>E5+E12</f>
        <v>181</v>
      </c>
      <c r="F4" s="4"/>
      <c r="G4" s="4">
        <f>G5+G12</f>
        <v>863.716</v>
      </c>
      <c r="H4" s="4">
        <f>H5+H12</f>
        <v>148</v>
      </c>
      <c r="I4" s="4"/>
      <c r="J4" s="4">
        <f>J5+J12</f>
        <v>714.216</v>
      </c>
      <c r="K4" s="4">
        <f>K5+K12</f>
        <v>714</v>
      </c>
      <c r="L4" s="3"/>
    </row>
    <row r="5" ht="25" customHeight="1" spans="1:12">
      <c r="A5" s="3"/>
      <c r="B5" s="3">
        <v>1</v>
      </c>
      <c r="C5" s="3" t="s">
        <v>16</v>
      </c>
      <c r="D5" s="3" t="s">
        <v>17</v>
      </c>
      <c r="E5" s="4">
        <f>SUM(E6:E11)</f>
        <v>136</v>
      </c>
      <c r="F5" s="4"/>
      <c r="G5" s="4">
        <f>SUM(G6:G11)</f>
        <v>661.216</v>
      </c>
      <c r="H5" s="4">
        <f>SUM(H6:H11)</f>
        <v>128</v>
      </c>
      <c r="I5" s="4"/>
      <c r="J5" s="4">
        <f>SUM(J6:J11)</f>
        <v>624.216</v>
      </c>
      <c r="K5" s="4">
        <f>ROUND(J5,0)</f>
        <v>624</v>
      </c>
      <c r="L5" s="3"/>
    </row>
    <row r="6" ht="25" customHeight="1" spans="1:12">
      <c r="A6" s="3"/>
      <c r="B6" s="3"/>
      <c r="C6" s="3"/>
      <c r="D6" s="3" t="s">
        <v>18</v>
      </c>
      <c r="E6" s="4">
        <v>4</v>
      </c>
      <c r="F6" s="4">
        <v>6.804</v>
      </c>
      <c r="G6" s="4">
        <f t="shared" ref="G6:G11" si="0">E6*F6</f>
        <v>27.216</v>
      </c>
      <c r="H6" s="4">
        <v>4</v>
      </c>
      <c r="I6" s="4">
        <v>6.804</v>
      </c>
      <c r="J6" s="4">
        <f t="shared" ref="J6:J11" si="1">H6*I6</f>
        <v>27.216</v>
      </c>
      <c r="K6" s="4"/>
      <c r="L6" s="3" t="s">
        <v>19</v>
      </c>
    </row>
    <row r="7" ht="25" customHeight="1" spans="1:12">
      <c r="A7" s="3"/>
      <c r="B7" s="3"/>
      <c r="C7" s="3"/>
      <c r="D7" s="3" t="s">
        <v>20</v>
      </c>
      <c r="E7" s="4">
        <v>24</v>
      </c>
      <c r="F7" s="4">
        <v>4.5</v>
      </c>
      <c r="G7" s="4">
        <f t="shared" si="0"/>
        <v>108</v>
      </c>
      <c r="H7" s="4">
        <v>21</v>
      </c>
      <c r="I7" s="4">
        <v>4.5</v>
      </c>
      <c r="J7" s="4">
        <f t="shared" si="1"/>
        <v>94.5</v>
      </c>
      <c r="K7" s="4"/>
      <c r="L7" s="4" t="s">
        <v>21</v>
      </c>
    </row>
    <row r="8" ht="25" customHeight="1" spans="1:12">
      <c r="A8" s="3"/>
      <c r="B8" s="3"/>
      <c r="C8" s="3"/>
      <c r="D8" s="3" t="s">
        <v>22</v>
      </c>
      <c r="E8" s="4">
        <v>49</v>
      </c>
      <c r="F8" s="4">
        <v>4.5</v>
      </c>
      <c r="G8" s="4">
        <f t="shared" si="0"/>
        <v>220.5</v>
      </c>
      <c r="H8" s="4">
        <v>45</v>
      </c>
      <c r="I8" s="4">
        <v>4.5</v>
      </c>
      <c r="J8" s="4">
        <f t="shared" si="1"/>
        <v>202.5</v>
      </c>
      <c r="K8" s="4"/>
      <c r="L8" s="4" t="s">
        <v>23</v>
      </c>
    </row>
    <row r="9" ht="25" customHeight="1" spans="1:12">
      <c r="A9" s="3"/>
      <c r="B9" s="3"/>
      <c r="C9" s="3"/>
      <c r="D9" s="3" t="s">
        <v>24</v>
      </c>
      <c r="E9" s="4">
        <v>11</v>
      </c>
      <c r="F9" s="4">
        <v>4.5</v>
      </c>
      <c r="G9" s="4">
        <f t="shared" si="0"/>
        <v>49.5</v>
      </c>
      <c r="H9" s="4">
        <v>11</v>
      </c>
      <c r="I9" s="4">
        <v>4.5</v>
      </c>
      <c r="J9" s="4">
        <f t="shared" si="1"/>
        <v>49.5</v>
      </c>
      <c r="K9" s="4"/>
      <c r="L9" s="3" t="s">
        <v>19</v>
      </c>
    </row>
    <row r="10" ht="25" customHeight="1" spans="1:12">
      <c r="A10" s="3"/>
      <c r="B10" s="3"/>
      <c r="C10" s="3"/>
      <c r="D10" s="3" t="s">
        <v>25</v>
      </c>
      <c r="E10" s="4">
        <v>40</v>
      </c>
      <c r="F10" s="4">
        <v>5.5</v>
      </c>
      <c r="G10" s="4">
        <f t="shared" si="0"/>
        <v>220</v>
      </c>
      <c r="H10" s="4">
        <v>39</v>
      </c>
      <c r="I10" s="4">
        <v>5.5</v>
      </c>
      <c r="J10" s="4">
        <f t="shared" si="1"/>
        <v>214.5</v>
      </c>
      <c r="K10" s="4"/>
      <c r="L10" s="4" t="s">
        <v>26</v>
      </c>
    </row>
    <row r="11" ht="25" customHeight="1" spans="1:12">
      <c r="A11" s="3"/>
      <c r="B11" s="3"/>
      <c r="C11" s="3"/>
      <c r="D11" s="3" t="s">
        <v>27</v>
      </c>
      <c r="E11" s="4">
        <v>8</v>
      </c>
      <c r="F11" s="4">
        <v>4.5</v>
      </c>
      <c r="G11" s="4">
        <f t="shared" si="0"/>
        <v>36</v>
      </c>
      <c r="H11" s="4">
        <v>8</v>
      </c>
      <c r="I11" s="4">
        <v>4.5</v>
      </c>
      <c r="J11" s="4">
        <f t="shared" si="1"/>
        <v>36</v>
      </c>
      <c r="K11" s="4"/>
      <c r="L11" s="3" t="s">
        <v>19</v>
      </c>
    </row>
    <row r="12" ht="25" customHeight="1" spans="1:12">
      <c r="A12" s="3"/>
      <c r="B12" s="3">
        <v>2</v>
      </c>
      <c r="C12" s="3" t="s">
        <v>28</v>
      </c>
      <c r="D12" s="3" t="s">
        <v>17</v>
      </c>
      <c r="E12" s="4">
        <f>SUM(E13:E14)</f>
        <v>45</v>
      </c>
      <c r="F12" s="4"/>
      <c r="G12" s="4">
        <f>SUM(G13:G14)</f>
        <v>202.5</v>
      </c>
      <c r="H12" s="4">
        <f>SUM(H13:H14)</f>
        <v>20</v>
      </c>
      <c r="I12" s="4"/>
      <c r="J12" s="4">
        <f>SUM(J13:J14)</f>
        <v>90</v>
      </c>
      <c r="K12" s="4">
        <f>ROUND(J12,0)</f>
        <v>90</v>
      </c>
      <c r="L12" s="3"/>
    </row>
    <row r="13" ht="25" customHeight="1" spans="1:12">
      <c r="A13" s="3"/>
      <c r="B13" s="3"/>
      <c r="C13" s="3"/>
      <c r="D13" s="3" t="s">
        <v>29</v>
      </c>
      <c r="E13" s="4">
        <v>20</v>
      </c>
      <c r="F13" s="4">
        <v>4.5</v>
      </c>
      <c r="G13" s="4">
        <f>E13*F13</f>
        <v>90</v>
      </c>
      <c r="H13" s="4">
        <v>20</v>
      </c>
      <c r="I13" s="4">
        <v>4.5</v>
      </c>
      <c r="J13" s="4">
        <f>H13*I13</f>
        <v>90</v>
      </c>
      <c r="K13" s="4"/>
      <c r="L13" s="3" t="s">
        <v>19</v>
      </c>
    </row>
    <row r="14" ht="25" customHeight="1" spans="1:12">
      <c r="A14" s="3"/>
      <c r="B14" s="3"/>
      <c r="C14" s="3"/>
      <c r="D14" s="3" t="s">
        <v>30</v>
      </c>
      <c r="E14" s="4">
        <v>25</v>
      </c>
      <c r="F14" s="4">
        <v>4.5</v>
      </c>
      <c r="G14" s="4">
        <f>E14*F14</f>
        <v>112.5</v>
      </c>
      <c r="H14" s="4">
        <v>0</v>
      </c>
      <c r="I14" s="4">
        <v>0</v>
      </c>
      <c r="J14" s="4">
        <f>H14*I14</f>
        <v>0</v>
      </c>
      <c r="K14" s="4"/>
      <c r="L14" s="4" t="s">
        <v>31</v>
      </c>
    </row>
    <row r="15" ht="25" customHeight="1" spans="1:12">
      <c r="A15" s="3" t="s">
        <v>32</v>
      </c>
      <c r="B15" s="3" t="s">
        <v>15</v>
      </c>
      <c r="C15" s="3"/>
      <c r="D15" s="3"/>
      <c r="E15" s="4">
        <f>E16</f>
        <v>477</v>
      </c>
      <c r="F15" s="4"/>
      <c r="G15" s="4">
        <f>G16</f>
        <v>2093.553</v>
      </c>
      <c r="H15" s="4">
        <f>H16</f>
        <v>0</v>
      </c>
      <c r="I15" s="4"/>
      <c r="J15" s="4">
        <f>J16</f>
        <v>0</v>
      </c>
      <c r="K15" s="4">
        <f>K16</f>
        <v>0</v>
      </c>
      <c r="L15" s="3"/>
    </row>
    <row r="16" ht="25" customHeight="1" spans="1:12">
      <c r="A16" s="3"/>
      <c r="B16" s="3">
        <v>1</v>
      </c>
      <c r="C16" s="3" t="s">
        <v>33</v>
      </c>
      <c r="D16" s="3" t="s">
        <v>17</v>
      </c>
      <c r="E16" s="4">
        <f>SUM(E17:E20)</f>
        <v>477</v>
      </c>
      <c r="F16" s="4"/>
      <c r="G16" s="4">
        <f>SUM(G17:G20)</f>
        <v>2093.553</v>
      </c>
      <c r="H16" s="4">
        <f>SUM(H17:H20)</f>
        <v>0</v>
      </c>
      <c r="I16" s="4"/>
      <c r="J16" s="4">
        <f>SUM(J17:J20)</f>
        <v>0</v>
      </c>
      <c r="K16" s="4">
        <f>ROUND(J16,0)</f>
        <v>0</v>
      </c>
      <c r="L16" s="3"/>
    </row>
    <row r="17" ht="25" customHeight="1" spans="1:12">
      <c r="A17" s="3"/>
      <c r="B17" s="3"/>
      <c r="C17" s="3"/>
      <c r="D17" s="3" t="s">
        <v>34</v>
      </c>
      <c r="E17" s="4">
        <v>360</v>
      </c>
      <c r="F17" s="4">
        <v>4.389</v>
      </c>
      <c r="G17" s="4">
        <f>E17*F17</f>
        <v>1580.04</v>
      </c>
      <c r="H17" s="4">
        <v>0</v>
      </c>
      <c r="I17" s="4">
        <v>0</v>
      </c>
      <c r="J17" s="4">
        <f>H17*I17</f>
        <v>0</v>
      </c>
      <c r="K17" s="4"/>
      <c r="L17" s="4" t="s">
        <v>35</v>
      </c>
    </row>
    <row r="18" ht="25" customHeight="1" spans="1:12">
      <c r="A18" s="3"/>
      <c r="B18" s="3"/>
      <c r="C18" s="3"/>
      <c r="D18" s="3" t="s">
        <v>36</v>
      </c>
      <c r="E18" s="4">
        <v>41</v>
      </c>
      <c r="F18" s="4">
        <v>4.389</v>
      </c>
      <c r="G18" s="4">
        <f>E18*F18</f>
        <v>179.949</v>
      </c>
      <c r="H18" s="4">
        <v>0</v>
      </c>
      <c r="I18" s="4">
        <v>0</v>
      </c>
      <c r="J18" s="4">
        <f>H18*I18</f>
        <v>0</v>
      </c>
      <c r="K18" s="4"/>
      <c r="L18" s="4" t="s">
        <v>37</v>
      </c>
    </row>
    <row r="19" ht="25" customHeight="1" spans="1:12">
      <c r="A19" s="3"/>
      <c r="B19" s="3"/>
      <c r="C19" s="3"/>
      <c r="D19" s="3" t="s">
        <v>34</v>
      </c>
      <c r="E19" s="4">
        <v>75</v>
      </c>
      <c r="F19" s="4">
        <v>4.389</v>
      </c>
      <c r="G19" s="4">
        <f>E19*F19</f>
        <v>329.175</v>
      </c>
      <c r="H19" s="4">
        <v>0</v>
      </c>
      <c r="I19" s="4">
        <v>0</v>
      </c>
      <c r="J19" s="4">
        <f>H19*I19</f>
        <v>0</v>
      </c>
      <c r="K19" s="4"/>
      <c r="L19" s="4" t="s">
        <v>38</v>
      </c>
    </row>
    <row r="20" ht="25" customHeight="1" spans="1:12">
      <c r="A20" s="3"/>
      <c r="B20" s="3"/>
      <c r="C20" s="3"/>
      <c r="D20" s="3" t="s">
        <v>36</v>
      </c>
      <c r="E20" s="4">
        <v>1</v>
      </c>
      <c r="F20" s="4">
        <v>4.389</v>
      </c>
      <c r="G20" s="4">
        <f>E20*F20</f>
        <v>4.389</v>
      </c>
      <c r="H20" s="4">
        <v>0</v>
      </c>
      <c r="I20" s="4">
        <v>0</v>
      </c>
      <c r="J20" s="4">
        <f>H20*I20</f>
        <v>0</v>
      </c>
      <c r="K20" s="4"/>
      <c r="L20" s="4" t="s">
        <v>39</v>
      </c>
    </row>
    <row r="21" ht="25" customHeight="1" spans="1:12">
      <c r="A21" s="3" t="s">
        <v>40</v>
      </c>
      <c r="B21" s="3" t="s">
        <v>15</v>
      </c>
      <c r="C21" s="3"/>
      <c r="D21" s="3"/>
      <c r="E21" s="4">
        <f>E22</f>
        <v>11</v>
      </c>
      <c r="F21" s="4"/>
      <c r="G21" s="4">
        <f>G22</f>
        <v>81.846</v>
      </c>
      <c r="H21" s="4">
        <f>H22</f>
        <v>0</v>
      </c>
      <c r="I21" s="4"/>
      <c r="J21" s="4">
        <f>J22</f>
        <v>0</v>
      </c>
      <c r="K21" s="4">
        <f>K22</f>
        <v>0</v>
      </c>
      <c r="L21" s="3"/>
    </row>
    <row r="22" ht="25" customHeight="1" spans="1:12">
      <c r="A22" s="3"/>
      <c r="B22" s="3">
        <v>1</v>
      </c>
      <c r="C22" s="3" t="s">
        <v>41</v>
      </c>
      <c r="D22" s="3" t="s">
        <v>17</v>
      </c>
      <c r="E22" s="4">
        <f>SUM(E23:E24)</f>
        <v>11</v>
      </c>
      <c r="F22" s="4"/>
      <c r="G22" s="4">
        <f>SUM(G23:G24)</f>
        <v>81.846</v>
      </c>
      <c r="H22" s="4">
        <f>SUM(H23:H24)</f>
        <v>0</v>
      </c>
      <c r="I22" s="4"/>
      <c r="J22" s="4">
        <f>SUM(J23:J24)</f>
        <v>0</v>
      </c>
      <c r="K22" s="4">
        <f>ROUND(J22,0)</f>
        <v>0</v>
      </c>
      <c r="L22" s="3"/>
    </row>
    <row r="23" ht="25" customHeight="1" spans="1:12">
      <c r="A23" s="3"/>
      <c r="B23" s="3"/>
      <c r="C23" s="3"/>
      <c r="D23" s="3" t="s">
        <v>42</v>
      </c>
      <c r="E23" s="4">
        <v>9</v>
      </c>
      <c r="F23" s="4">
        <v>7.578</v>
      </c>
      <c r="G23" s="4">
        <f>E23*F23</f>
        <v>68.202</v>
      </c>
      <c r="H23" s="4">
        <v>0</v>
      </c>
      <c r="I23" s="4">
        <v>0</v>
      </c>
      <c r="J23" s="4">
        <f>H23*I23</f>
        <v>0</v>
      </c>
      <c r="K23" s="4"/>
      <c r="L23" s="4" t="s">
        <v>43</v>
      </c>
    </row>
    <row r="24" ht="25" customHeight="1" spans="1:12">
      <c r="A24" s="3"/>
      <c r="B24" s="3"/>
      <c r="C24" s="3"/>
      <c r="D24" s="3" t="s">
        <v>44</v>
      </c>
      <c r="E24" s="4">
        <v>2</v>
      </c>
      <c r="F24" s="4">
        <v>6.822</v>
      </c>
      <c r="G24" s="4">
        <f>E24*F24</f>
        <v>13.644</v>
      </c>
      <c r="H24" s="4">
        <v>0</v>
      </c>
      <c r="I24" s="4">
        <v>0</v>
      </c>
      <c r="J24" s="4">
        <f>H24*I24</f>
        <v>0</v>
      </c>
      <c r="K24" s="4"/>
      <c r="L24" s="4" t="s">
        <v>45</v>
      </c>
    </row>
    <row r="25" ht="25" customHeight="1" spans="1:12">
      <c r="A25" s="3" t="s">
        <v>46</v>
      </c>
      <c r="B25" s="3" t="s">
        <v>15</v>
      </c>
      <c r="C25" s="3"/>
      <c r="D25" s="3"/>
      <c r="E25" s="4">
        <f>E26</f>
        <v>140</v>
      </c>
      <c r="F25" s="4"/>
      <c r="G25" s="4">
        <f>G26</f>
        <v>7000</v>
      </c>
      <c r="H25" s="4">
        <f>H26</f>
        <v>0</v>
      </c>
      <c r="I25" s="4"/>
      <c r="J25" s="4">
        <f>J26</f>
        <v>0</v>
      </c>
      <c r="K25" s="4">
        <f>K26</f>
        <v>0</v>
      </c>
      <c r="L25" s="3"/>
    </row>
    <row r="26" ht="25" customHeight="1" spans="1:12">
      <c r="A26" s="3"/>
      <c r="B26" s="3">
        <v>1</v>
      </c>
      <c r="C26" s="3" t="s">
        <v>47</v>
      </c>
      <c r="D26" s="3" t="s">
        <v>17</v>
      </c>
      <c r="E26" s="4">
        <f>SUM(E27)</f>
        <v>140</v>
      </c>
      <c r="F26" s="4"/>
      <c r="G26" s="4">
        <f>SUM(G27)</f>
        <v>7000</v>
      </c>
      <c r="H26" s="4">
        <f>SUM(H27)</f>
        <v>0</v>
      </c>
      <c r="I26" s="4"/>
      <c r="J26" s="4">
        <f>SUM(J27)</f>
        <v>0</v>
      </c>
      <c r="K26" s="4">
        <f>ROUND(J26,0)</f>
        <v>0</v>
      </c>
      <c r="L26" s="3"/>
    </row>
    <row r="27" ht="25" customHeight="1" spans="1:12">
      <c r="A27" s="5"/>
      <c r="B27" s="5"/>
      <c r="C27" s="5"/>
      <c r="D27" s="3" t="s">
        <v>48</v>
      </c>
      <c r="E27" s="4">
        <v>140</v>
      </c>
      <c r="F27" s="4">
        <v>50</v>
      </c>
      <c r="G27" s="4">
        <f>E27*F27</f>
        <v>7000</v>
      </c>
      <c r="H27" s="4">
        <v>0</v>
      </c>
      <c r="I27" s="4">
        <v>0</v>
      </c>
      <c r="J27" s="4">
        <f>H27*I27</f>
        <v>0</v>
      </c>
      <c r="K27" s="4"/>
      <c r="L27" s="4" t="s">
        <v>49</v>
      </c>
    </row>
    <row r="28" ht="25" customHeight="1" spans="1:12">
      <c r="A28" s="3" t="s">
        <v>50</v>
      </c>
      <c r="B28" s="3" t="s">
        <v>15</v>
      </c>
      <c r="C28" s="3"/>
      <c r="D28" s="3"/>
      <c r="E28" s="4">
        <f>E29</f>
        <v>42</v>
      </c>
      <c r="F28" s="4"/>
      <c r="G28" s="4">
        <f>G29</f>
        <v>1554</v>
      </c>
      <c r="H28" s="4">
        <f>H29</f>
        <v>0</v>
      </c>
      <c r="I28" s="4"/>
      <c r="J28" s="4">
        <f>J29</f>
        <v>0</v>
      </c>
      <c r="K28" s="4">
        <f>K29</f>
        <v>0</v>
      </c>
      <c r="L28" s="3"/>
    </row>
    <row r="29" ht="25" customHeight="1" spans="1:12">
      <c r="A29" s="3"/>
      <c r="B29" s="3">
        <v>1</v>
      </c>
      <c r="C29" s="3" t="s">
        <v>51</v>
      </c>
      <c r="D29" s="3" t="s">
        <v>17</v>
      </c>
      <c r="E29" s="4">
        <f>SUM(E30:E31)</f>
        <v>42</v>
      </c>
      <c r="F29" s="4"/>
      <c r="G29" s="4">
        <f>SUM(G30:G31)</f>
        <v>1554</v>
      </c>
      <c r="H29" s="4">
        <f>SUM(H30:H31)</f>
        <v>0</v>
      </c>
      <c r="I29" s="4"/>
      <c r="J29" s="4">
        <f>SUM(J30:J31)</f>
        <v>0</v>
      </c>
      <c r="K29" s="4">
        <f>ROUND(J29,0)</f>
        <v>0</v>
      </c>
      <c r="L29" s="3"/>
    </row>
    <row r="30" ht="25" customHeight="1" spans="1:12">
      <c r="A30" s="3"/>
      <c r="B30" s="3"/>
      <c r="C30" s="3"/>
      <c r="D30" s="3" t="s">
        <v>52</v>
      </c>
      <c r="E30" s="4">
        <v>17</v>
      </c>
      <c r="F30" s="4">
        <v>42</v>
      </c>
      <c r="G30" s="4">
        <f>E30*F30</f>
        <v>714</v>
      </c>
      <c r="H30" s="4">
        <v>0</v>
      </c>
      <c r="I30" s="4">
        <v>0</v>
      </c>
      <c r="J30" s="4">
        <f>H30*I30</f>
        <v>0</v>
      </c>
      <c r="K30" s="4"/>
      <c r="L30" s="4" t="s">
        <v>53</v>
      </c>
    </row>
    <row r="31" ht="25" customHeight="1" spans="1:12">
      <c r="A31" s="3"/>
      <c r="B31" s="3"/>
      <c r="C31" s="3"/>
      <c r="D31" s="3" t="s">
        <v>54</v>
      </c>
      <c r="E31" s="4">
        <v>25</v>
      </c>
      <c r="F31" s="4">
        <v>33.6</v>
      </c>
      <c r="G31" s="4">
        <f>E31*F31</f>
        <v>840</v>
      </c>
      <c r="H31" s="4">
        <v>0</v>
      </c>
      <c r="I31" s="4">
        <v>0</v>
      </c>
      <c r="J31" s="4">
        <f>H31*I31</f>
        <v>0</v>
      </c>
      <c r="K31" s="4"/>
      <c r="L31" s="4" t="s">
        <v>55</v>
      </c>
    </row>
    <row r="32" ht="25" customHeight="1" spans="1:12">
      <c r="A32" s="3" t="s">
        <v>56</v>
      </c>
      <c r="B32" s="3" t="s">
        <v>15</v>
      </c>
      <c r="C32" s="3"/>
      <c r="D32" s="3"/>
      <c r="E32" s="4">
        <f>E33</f>
        <v>1</v>
      </c>
      <c r="F32" s="4"/>
      <c r="G32" s="4">
        <f>G33</f>
        <v>3</v>
      </c>
      <c r="H32" s="4">
        <f>H33</f>
        <v>1</v>
      </c>
      <c r="I32" s="4"/>
      <c r="J32" s="4">
        <f>J33</f>
        <v>3</v>
      </c>
      <c r="K32" s="4">
        <f>K33</f>
        <v>3</v>
      </c>
      <c r="L32" s="3"/>
    </row>
    <row r="33" ht="25" customHeight="1" spans="1:12">
      <c r="A33" s="3"/>
      <c r="B33" s="3">
        <v>1</v>
      </c>
      <c r="C33" s="3" t="s">
        <v>57</v>
      </c>
      <c r="D33" s="3" t="s">
        <v>17</v>
      </c>
      <c r="E33" s="4">
        <f>SUM(E34)</f>
        <v>1</v>
      </c>
      <c r="F33" s="4"/>
      <c r="G33" s="4">
        <f>SUM(G34)</f>
        <v>3</v>
      </c>
      <c r="H33" s="4">
        <f>SUM(H34)</f>
        <v>1</v>
      </c>
      <c r="I33" s="4"/>
      <c r="J33" s="4">
        <f>SUM(J34)</f>
        <v>3</v>
      </c>
      <c r="K33" s="4">
        <f>ROUND(J33,0)</f>
        <v>3</v>
      </c>
      <c r="L33" s="3"/>
    </row>
    <row r="34" ht="25" customHeight="1" spans="1:12">
      <c r="A34" s="3"/>
      <c r="B34" s="3"/>
      <c r="C34" s="3"/>
      <c r="D34" s="3" t="s">
        <v>58</v>
      </c>
      <c r="E34" s="4">
        <v>1</v>
      </c>
      <c r="F34" s="4">
        <v>3</v>
      </c>
      <c r="G34" s="4">
        <f>E34*F34</f>
        <v>3</v>
      </c>
      <c r="H34" s="4">
        <v>1</v>
      </c>
      <c r="I34" s="4">
        <v>3</v>
      </c>
      <c r="J34" s="4">
        <f>H34*I34</f>
        <v>3</v>
      </c>
      <c r="K34" s="4"/>
      <c r="L34" s="3" t="s">
        <v>19</v>
      </c>
    </row>
    <row r="35" ht="25" customHeight="1" spans="1:12">
      <c r="A35" s="3" t="s">
        <v>59</v>
      </c>
      <c r="B35" s="3" t="s">
        <v>15</v>
      </c>
      <c r="C35" s="3"/>
      <c r="D35" s="3"/>
      <c r="E35" s="4">
        <f>E36</f>
        <v>1</v>
      </c>
      <c r="F35" s="4"/>
      <c r="G35" s="4">
        <f>G36</f>
        <v>5.5</v>
      </c>
      <c r="H35" s="4">
        <f>H36</f>
        <v>1</v>
      </c>
      <c r="I35" s="4"/>
      <c r="J35" s="4">
        <f>J36</f>
        <v>5.5</v>
      </c>
      <c r="K35" s="4">
        <f>K36</f>
        <v>6</v>
      </c>
      <c r="L35" s="3"/>
    </row>
    <row r="36" ht="25" customHeight="1" spans="1:12">
      <c r="A36" s="3"/>
      <c r="B36" s="3">
        <v>1</v>
      </c>
      <c r="C36" s="3" t="s">
        <v>60</v>
      </c>
      <c r="D36" s="3" t="s">
        <v>17</v>
      </c>
      <c r="E36" s="4">
        <f>SUM(E37)</f>
        <v>1</v>
      </c>
      <c r="F36" s="4"/>
      <c r="G36" s="4">
        <f>SUM(G37)</f>
        <v>5.5</v>
      </c>
      <c r="H36" s="4">
        <f>SUM(H37)</f>
        <v>1</v>
      </c>
      <c r="I36" s="4"/>
      <c r="J36" s="4">
        <f>SUM(J37)</f>
        <v>5.5</v>
      </c>
      <c r="K36" s="4">
        <f>ROUND(J36,0)</f>
        <v>6</v>
      </c>
      <c r="L36" s="3"/>
    </row>
    <row r="37" ht="25" customHeight="1" spans="1:12">
      <c r="A37" s="3"/>
      <c r="B37" s="3"/>
      <c r="C37" s="3"/>
      <c r="D37" s="3" t="s">
        <v>61</v>
      </c>
      <c r="E37" s="4">
        <v>1</v>
      </c>
      <c r="F37" s="4">
        <v>5.5</v>
      </c>
      <c r="G37" s="4">
        <f>E37*F37</f>
        <v>5.5</v>
      </c>
      <c r="H37" s="4">
        <v>1</v>
      </c>
      <c r="I37" s="4">
        <v>5.5</v>
      </c>
      <c r="J37" s="4">
        <f>H37*I37</f>
        <v>5.5</v>
      </c>
      <c r="K37" s="4"/>
      <c r="L37" s="3" t="s">
        <v>19</v>
      </c>
    </row>
  </sheetData>
  <autoFilter xmlns:etc="http://www.wps.cn/officeDocument/2017/etCustomData" ref="A2:L37" etc:filterBottomFollowUsedRange="0">
    <extLst/>
  </autoFilter>
  <mergeCells count="32">
    <mergeCell ref="A1:L1"/>
    <mergeCell ref="A3:D3"/>
    <mergeCell ref="B4:D4"/>
    <mergeCell ref="B15:D15"/>
    <mergeCell ref="B21:D21"/>
    <mergeCell ref="B25:D25"/>
    <mergeCell ref="B28:D28"/>
    <mergeCell ref="B32:D32"/>
    <mergeCell ref="B35:D35"/>
    <mergeCell ref="A4:A14"/>
    <mergeCell ref="A15:A20"/>
    <mergeCell ref="A21:A24"/>
    <mergeCell ref="A25:A27"/>
    <mergeCell ref="A28:A31"/>
    <mergeCell ref="A32:A34"/>
    <mergeCell ref="A35:A37"/>
    <mergeCell ref="B5:B11"/>
    <mergeCell ref="B12:B14"/>
    <mergeCell ref="B16:B20"/>
    <mergeCell ref="B22:B24"/>
    <mergeCell ref="B26:B27"/>
    <mergeCell ref="B29:B31"/>
    <mergeCell ref="B33:B34"/>
    <mergeCell ref="B36:B37"/>
    <mergeCell ref="C5:C11"/>
    <mergeCell ref="C12:C14"/>
    <mergeCell ref="C16:C20"/>
    <mergeCell ref="C22:C24"/>
    <mergeCell ref="C26:C27"/>
    <mergeCell ref="C29:C31"/>
    <mergeCell ref="C33:C34"/>
    <mergeCell ref="C36:C37"/>
  </mergeCells>
  <pageMargins left="0.75" right="0.75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灿</cp:lastModifiedBy>
  <dcterms:created xsi:type="dcterms:W3CDTF">2026-02-18T01:57:00Z</dcterms:created>
  <dcterms:modified xsi:type="dcterms:W3CDTF">2026-02-27T04:14:08Z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6ECE269BBBD441B9A8F089727BF5ACA8_11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