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18" sheetId="1" r:id="rId1"/>
  </sheets>
  <definedNames>
    <definedName name="_xlnm._FilterDatabase" localSheetId="0" hidden="1">'2018'!$A$2:$L$137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<sst xmlns="http://schemas.openxmlformats.org/spreadsheetml/2006/main" count="282" uniqueCount="168">
  <si>
    <t>2018年度新能源汽车推广应用补助资金清算审核车辆信息表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</si>
  <si>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</si>
  <si>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</si>
  <si>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</si>
  <si>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</si>
  <si>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</si>
  <si>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</si>
  <si>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</si>
  <si>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</si>
  <si>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</si>
  <si>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</si>
  <si>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
（万元）</t>
  </si>
  <si>
    <t>核减原因</t>
  </si>
  <si>
    <t>总计</t>
  </si>
  <si>
    <t>北京市</t>
  </si>
  <si>
    <t>合计</t>
  </si>
  <si>
    <t>北京汽车股份有限公司</t>
  </si>
  <si>
    <t>小计</t>
  </si>
  <si>
    <t>BJ7000C5E2-BEV</t>
  </si>
  <si>
    <t>核减2辆，原因为：车辆注册登记信息有误</t>
  </si>
  <si>
    <t>BJ7000C5E4-BEV</t>
  </si>
  <si>
    <t>核减3辆，原因为：不符合行驶里程数要求</t>
  </si>
  <si>
    <t>BJ7000C5E7-BEV</t>
  </si>
  <si>
    <t/>
  </si>
  <si>
    <t>BJ7000C5E9-BEV</t>
  </si>
  <si>
    <t>北京新能源汽车股份有限公司</t>
  </si>
  <si>
    <t>BJ7001BPH1-BEV</t>
  </si>
  <si>
    <t>BJ7001BPH5-BEV</t>
  </si>
  <si>
    <t>核减6辆，原因为：相关凭证不符合清算通知申报要求</t>
  </si>
  <si>
    <t>BJ7001BPH6-BEV</t>
  </si>
  <si>
    <t>BJ7001BPH7-BEV</t>
  </si>
  <si>
    <t>核减1辆，原因为：车辆注册登记信息有误</t>
  </si>
  <si>
    <t>BJ7001BPH8-BEV</t>
  </si>
  <si>
    <t>核减11辆，原因为：车辆注册登记信息有误</t>
  </si>
  <si>
    <t>BJ7001BPH9-BEV</t>
  </si>
  <si>
    <t>BJ7001BPHA-BEV</t>
  </si>
  <si>
    <t>核减14辆，原因为：车辆注册登记信息有误</t>
  </si>
  <si>
    <t>北汽福田汽车股份有限公司</t>
  </si>
  <si>
    <t>BJ5035XXYEV2</t>
  </si>
  <si>
    <t>核减5辆，原因为：不符合行驶里程数要求</t>
  </si>
  <si>
    <t>天津市</t>
  </si>
  <si>
    <t>天津比亚迪汽车有限公司</t>
  </si>
  <si>
    <t>TJK6105BEV</t>
  </si>
  <si>
    <t>核减1辆，原因为：重复申报</t>
  </si>
  <si>
    <t>河北省</t>
  </si>
  <si>
    <t>长城汽车股份有限公司</t>
  </si>
  <si>
    <t>CC6484AD21APHEV</t>
  </si>
  <si>
    <t>山西省</t>
  </si>
  <si>
    <t>山西成功汽车制造有限公司</t>
  </si>
  <si>
    <t>SCH5022XXY-BEV8</t>
  </si>
  <si>
    <t>SCH5022XXY-BEVC</t>
  </si>
  <si>
    <t>SCH6431BEV</t>
  </si>
  <si>
    <t>SCH6431BEV1</t>
  </si>
  <si>
    <t>核减55辆，原因为：电池系统能量密度与推荐目录不一致</t>
  </si>
  <si>
    <t>吉林省</t>
  </si>
  <si>
    <t>中国第一汽车集团有限公司</t>
  </si>
  <si>
    <t>CA7001EVA</t>
  </si>
  <si>
    <t>上海市</t>
  </si>
  <si>
    <t>上海申龙客车有限公司</t>
  </si>
  <si>
    <t>SLK6109UBEVL5</t>
  </si>
  <si>
    <t>江苏省</t>
  </si>
  <si>
    <t>北汽新能源汽车常州有限公司</t>
  </si>
  <si>
    <t>BJ7000URD4C-BEV</t>
  </si>
  <si>
    <t>浙江省</t>
  </si>
  <si>
    <t>浙江豪情汽车制造有限公司</t>
  </si>
  <si>
    <t>HQ7002BEV08</t>
  </si>
  <si>
    <t>核减1辆，原因为：现场核查不通过</t>
  </si>
  <si>
    <t>宁波市</t>
  </si>
  <si>
    <t>浙江中车电车有限公司</t>
  </si>
  <si>
    <t>CSR6110GSEV3</t>
  </si>
  <si>
    <t>核减262辆，原因为：经复核，维持此前清算审核结果</t>
  </si>
  <si>
    <t>安徽省</t>
  </si>
  <si>
    <t>安徽华菱汽车有限公司</t>
  </si>
  <si>
    <t>HN5040XXYG14C3BEV</t>
  </si>
  <si>
    <t>安徽鑫盛汽车制造有限公司</t>
  </si>
  <si>
    <t>AXS5022XXYBEV</t>
  </si>
  <si>
    <t>湖北省</t>
  </si>
  <si>
    <t>东风汽车集团有限公司</t>
  </si>
  <si>
    <t>DFA7000A1F4BEV</t>
  </si>
  <si>
    <t>核减3辆，原因为：现场核查不通过</t>
  </si>
  <si>
    <t>DFA7000A1F7BEV</t>
  </si>
  <si>
    <t>核减2辆，原因为：现场核查不通过</t>
  </si>
  <si>
    <t>DFA7000C1A1BEV</t>
  </si>
  <si>
    <t>DFA7000G1F3BEV</t>
  </si>
  <si>
    <t>核减7辆，原因为：现场核查不通过</t>
  </si>
  <si>
    <t>DFA7000G1F6BEV</t>
  </si>
  <si>
    <t>核减13辆，原因为：现场核查不通过</t>
  </si>
  <si>
    <t>DFA7000G1F7BEV</t>
  </si>
  <si>
    <t>DFA7000L2ABEV4</t>
  </si>
  <si>
    <t>核减846辆，原因为：现场核查不通过</t>
  </si>
  <si>
    <t>DFM7000G1F3BEV</t>
  </si>
  <si>
    <t>核减8辆，原因为：不符合行驶里程数要求，现场核查不通过</t>
  </si>
  <si>
    <t>EQ5020XXYSZBEV</t>
  </si>
  <si>
    <t>EQ5025XXYACBEV</t>
  </si>
  <si>
    <t>EQ5040XXYACBEV11</t>
  </si>
  <si>
    <t>核减5辆，原因为：现场核查不通过</t>
  </si>
  <si>
    <t>EQ5040XXYACBEV7</t>
  </si>
  <si>
    <t>核减446辆，原因为：重复申报，现场核查不通过</t>
  </si>
  <si>
    <t>EQ5070XLCACBEV</t>
  </si>
  <si>
    <t>核减9辆，原因为：现场核查不通过</t>
  </si>
  <si>
    <t>EQ6100CACBEV4</t>
  </si>
  <si>
    <t>扬子江汽车集团有限公司</t>
  </si>
  <si>
    <t>WG6120BEVHR3</t>
  </si>
  <si>
    <t>核减32辆，原因为：不符合行驶里程数要求，重复申报</t>
  </si>
  <si>
    <t>湖南省</t>
  </si>
  <si>
    <t>长沙梅花汽车制造有限公司</t>
  </si>
  <si>
    <t>TX5040XXYBEV6</t>
  </si>
  <si>
    <t>深圳市</t>
  </si>
  <si>
    <t>比亚迪汽车工业有限公司</t>
  </si>
  <si>
    <t>BYD6440SBEV2</t>
  </si>
  <si>
    <t>BYD6490STHEV</t>
  </si>
  <si>
    <t>BYD6710HLEV2</t>
  </si>
  <si>
    <t>BYD7003BEV</t>
  </si>
  <si>
    <t>广西壮族自治区</t>
  </si>
  <si>
    <t>上汽通用五菱汽车股份有限公司</t>
  </si>
  <si>
    <t>LZW7000EVA</t>
  </si>
  <si>
    <t>LZW7001EVA</t>
  </si>
  <si>
    <t>LZW7001EVABE</t>
  </si>
  <si>
    <t>LZW7002EVBBG</t>
  </si>
  <si>
    <t>重庆市</t>
  </si>
  <si>
    <t>华晨鑫源重庆汽车有限公司</t>
  </si>
  <si>
    <t>JKC6451AXBEV</t>
  </si>
  <si>
    <t>重庆力帆乘用车有限公司</t>
  </si>
  <si>
    <t>LF7002PEV</t>
  </si>
  <si>
    <t>核减6辆，原因为：车辆注册登记信息有误，现场核查不通过</t>
  </si>
  <si>
    <t>LF7002PEV3</t>
  </si>
  <si>
    <t>重庆瑞驰汽车实业有限公司</t>
  </si>
  <si>
    <t>CRC5030XXYE-LBEV</t>
  </si>
  <si>
    <t>CRC5034XXYC-LBEV</t>
  </si>
  <si>
    <t>CRC5035XXYA-LBEV</t>
  </si>
  <si>
    <t>贵州省</t>
  </si>
  <si>
    <t>贵州长江汽车有限公司</t>
  </si>
  <si>
    <t>GK5020XXYBEV</t>
  </si>
  <si>
    <t>核减44辆，原因为：不符合申诉车辆范围要求</t>
  </si>
  <si>
    <t>GK5041XXYBEV</t>
  </si>
  <si>
    <t>核减5辆，原因为：不符合申诉车辆范围要求</t>
  </si>
  <si>
    <t>云南省</t>
  </si>
  <si>
    <t>昆明客车制造有限公司</t>
  </si>
  <si>
    <t>KK6850GEV01</t>
  </si>
  <si>
    <t>核减2辆，原因为：不符合行驶里程数要求</t>
  </si>
  <si>
    <t>一汽红塔云南汽车制造有限公司</t>
  </si>
  <si>
    <t>CA5030XXYBEV</t>
  </si>
  <si>
    <t>CA5040XXYL3BEV</t>
  </si>
  <si>
    <t>陕西省</t>
  </si>
  <si>
    <t>比亚迪汽车有限公司</t>
  </si>
  <si>
    <t>BYD6460SBEV</t>
  </si>
  <si>
    <t>BYD6460SBEV7</t>
  </si>
  <si>
    <t>BYD6460STHEV10</t>
  </si>
  <si>
    <t>BYD6460STHEV5</t>
  </si>
  <si>
    <t>BYD7005BEV</t>
  </si>
  <si>
    <t>BYD7005BEV1</t>
  </si>
  <si>
    <t>BYD7008BEV1</t>
  </si>
  <si>
    <t>BYD7008BEV3</t>
  </si>
  <si>
    <t>BYD7150WT5HEV4</t>
  </si>
  <si>
    <t>BYD7150WT5HEV5</t>
  </si>
  <si>
    <t>陕西汽车集团有限责任公司</t>
  </si>
  <si>
    <t>SX5040XXYBEV331M</t>
  </si>
  <si>
    <t>核减1辆，原因为：不符合行驶里程数要求</t>
  </si>
  <si>
    <t>SX5040XXYBEV331S</t>
  </si>
  <si>
    <t>核减8辆，原因为：不符合行驶里程数要求，未按有关要求上传车辆运行数据</t>
  </si>
  <si>
    <t>SX5041XLCBEV331S</t>
  </si>
  <si>
    <t>SX5041XXYBEV331L</t>
  </si>
  <si>
    <t>SX5041XXYBEV331S</t>
  </si>
  <si>
    <t>SX5043XXYBEV331L</t>
  </si>
  <si>
    <t>核减17辆，原因为：不符合行驶里程数要求，未按有关要求上传车辆运行数据</t>
  </si>
  <si>
    <t>SX5044XXYBEV331L</t>
  </si>
  <si>
    <t>核减28辆，原因为：不符合行驶里程数要求</t>
  </si>
  <si>
    <t>SX5120TCABEV381L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</si>
</sst>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7"/>
  <sheetViews>
    <sheetView tabSelected="1" topLeftCell="A14" workbookViewId="0">
      <selection activeCell="A1" sqref="A1:L1"/>
    </sheetView>
  </sheetViews>
  <sheetFormatPr defaultColWidth="8.72727272727273" defaultRowHeight="14"/>
  <cols>
    <col min="3" max="3" width="24.4545454545455" customWidth="1"/>
    <col min="4" max="4" width="20.0909090909091" customWidth="1"/>
    <col min="5" max="9" width="12.6454545454545" customWidth="1"/>
    <col min="10" max="10" width="15.7545454545455" customWidth="1"/>
    <col min="11" max="11" width="16.1818181818182" customWidth="1"/>
    <col min="12" max="12" width="42.4181818181818" customWidth="1"/>
  </cols>
  <sheetData>
    <row r="1" ht="3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4" customHeight="1" spans="1:12">
      <c r="A3" s="4" t="s">
        <v>13</v>
      </c>
      <c r="B3" s="4"/>
      <c r="C3" s="4"/>
      <c r="D3" s="4"/>
      <c r="E3" s="5">
        <f>SUM(E4:E137)/3</f>
        <v>4502</v>
      </c>
      <c r="F3" s="5"/>
      <c r="G3" s="5">
        <f>SUM(G4:G137)/3</f>
        <v>23135.008</v>
      </c>
      <c r="H3" s="5">
        <f>SUM(H4:H137)/3</f>
        <v>2625</v>
      </c>
      <c r="I3" s="5"/>
      <c r="J3" s="5">
        <f>SUM(J4:J137)/3</f>
        <v>9828.26680000001</v>
      </c>
      <c r="K3" s="5">
        <f>SUM(K4:K137)/2</f>
        <v>9830</v>
      </c>
      <c r="L3" s="4"/>
    </row>
    <row r="4" ht="24" customHeight="1" spans="1:12">
      <c r="A4" s="4" t="s">
        <v>14</v>
      </c>
      <c r="B4" s="4" t="s">
        <v>15</v>
      </c>
      <c r="C4" s="4"/>
      <c r="D4" s="4"/>
      <c r="E4" s="5">
        <f>E5+E11+E19</f>
        <v>2224</v>
      </c>
      <c r="F4" s="5"/>
      <c r="G4" s="5">
        <f>G5+G11+G19</f>
        <v>8125.862</v>
      </c>
      <c r="H4" s="5">
        <f>H5+H11+H19</f>
        <v>2176</v>
      </c>
      <c r="I4" s="5"/>
      <c r="J4" s="5">
        <f>J5+J11+J19</f>
        <v>7987.108</v>
      </c>
      <c r="K4" s="5">
        <f>K5+K11+K19</f>
        <v>7988</v>
      </c>
      <c r="L4" s="4"/>
    </row>
    <row r="5" ht="24" customHeight="1" spans="1:12">
      <c r="A5" s="4"/>
      <c r="B5" s="4">
        <v>1</v>
      </c>
      <c r="C5" s="4" t="s">
        <v>16</v>
      </c>
      <c r="D5" s="4" t="s">
        <v>17</v>
      </c>
      <c r="E5" s="5">
        <f>SUM(E6:E10)</f>
        <v>169</v>
      </c>
      <c r="F5" s="5"/>
      <c r="G5" s="5">
        <f>SUM(G6:G10)</f>
        <v>630.2</v>
      </c>
      <c r="H5" s="5">
        <f>SUM(H6:H10)</f>
        <v>164</v>
      </c>
      <c r="I5" s="5"/>
      <c r="J5" s="5">
        <f>SUM(J6:J10)</f>
        <v>610.54</v>
      </c>
      <c r="K5" s="5">
        <f>ROUND(J5,0)</f>
        <v>611</v>
      </c>
      <c r="L5" s="4"/>
    </row>
    <row r="6" ht="24" customHeight="1" spans="1:12">
      <c r="A6" s="4"/>
      <c r="B6" s="4"/>
      <c r="C6" s="4"/>
      <c r="D6" s="4" t="s">
        <v>18</v>
      </c>
      <c r="E6" s="5">
        <v>2</v>
      </c>
      <c r="F6" s="5">
        <v>3.08</v>
      </c>
      <c r="G6" s="5">
        <f>E6*F6</f>
        <v>6.16</v>
      </c>
      <c r="H6" s="5">
        <v>0</v>
      </c>
      <c r="I6" s="5">
        <v>0</v>
      </c>
      <c r="J6" s="5">
        <f>H6*I6</f>
        <v>0</v>
      </c>
      <c r="K6" s="5"/>
      <c r="L6" s="5" t="s">
        <v>19</v>
      </c>
    </row>
    <row r="7" ht="24" customHeight="1" spans="1:12">
      <c r="A7" s="4"/>
      <c r="B7" s="4"/>
      <c r="C7" s="4"/>
      <c r="D7" s="4" t="s">
        <v>20</v>
      </c>
      <c r="E7" s="5">
        <v>19</v>
      </c>
      <c r="F7" s="5">
        <v>4.5</v>
      </c>
      <c r="G7" s="5">
        <f>E7*F7</f>
        <v>85.5</v>
      </c>
      <c r="H7" s="5">
        <v>16</v>
      </c>
      <c r="I7" s="5">
        <v>4.5</v>
      </c>
      <c r="J7" s="5">
        <f>H7*I7</f>
        <v>72</v>
      </c>
      <c r="K7" s="5"/>
      <c r="L7" s="5" t="s">
        <v>21</v>
      </c>
    </row>
    <row r="8" ht="24" customHeight="1" spans="1:12">
      <c r="A8" s="4"/>
      <c r="B8" s="4"/>
      <c r="C8" s="4"/>
      <c r="D8" s="4" t="s">
        <v>22</v>
      </c>
      <c r="E8" s="5">
        <v>76</v>
      </c>
      <c r="F8" s="5">
        <v>4.5</v>
      </c>
      <c r="G8" s="5">
        <f>E8*F8</f>
        <v>342</v>
      </c>
      <c r="H8" s="5">
        <v>76</v>
      </c>
      <c r="I8" s="5">
        <v>4.5</v>
      </c>
      <c r="J8" s="5">
        <f>H8*I8</f>
        <v>342</v>
      </c>
      <c r="K8" s="5"/>
      <c r="L8" s="4" t="s">
        <v>23</v>
      </c>
    </row>
    <row r="9" ht="24" customHeight="1" spans="1:12">
      <c r="A9" s="4"/>
      <c r="B9" s="4"/>
      <c r="C9" s="4"/>
      <c r="D9" s="4" t="s">
        <v>22</v>
      </c>
      <c r="E9" s="5">
        <v>1</v>
      </c>
      <c r="F9" s="5">
        <v>4.84</v>
      </c>
      <c r="G9" s="5">
        <f>E9*F9</f>
        <v>4.84</v>
      </c>
      <c r="H9" s="5">
        <v>1</v>
      </c>
      <c r="I9" s="5">
        <v>4.84</v>
      </c>
      <c r="J9" s="5">
        <f>H9*I9</f>
        <v>4.84</v>
      </c>
      <c r="K9" s="5"/>
      <c r="L9" s="4" t="s">
        <v>23</v>
      </c>
    </row>
    <row r="10" ht="24" customHeight="1" spans="1:12">
      <c r="A10" s="4"/>
      <c r="B10" s="4"/>
      <c r="C10" s="4"/>
      <c r="D10" s="4" t="s">
        <v>24</v>
      </c>
      <c r="E10" s="5">
        <v>71</v>
      </c>
      <c r="F10" s="5">
        <v>2.7</v>
      </c>
      <c r="G10" s="5">
        <f>E10*F10</f>
        <v>191.7</v>
      </c>
      <c r="H10" s="5">
        <v>71</v>
      </c>
      <c r="I10" s="5">
        <v>2.7</v>
      </c>
      <c r="J10" s="5">
        <f>H10*I10</f>
        <v>191.7</v>
      </c>
      <c r="K10" s="5"/>
      <c r="L10" s="4" t="s">
        <v>23</v>
      </c>
    </row>
    <row r="11" ht="24" customHeight="1" spans="1:12">
      <c r="A11" s="4"/>
      <c r="B11" s="4">
        <v>2</v>
      </c>
      <c r="C11" s="4" t="s">
        <v>25</v>
      </c>
      <c r="D11" s="4" t="s">
        <v>17</v>
      </c>
      <c r="E11" s="5">
        <f>SUM(E12:E18)</f>
        <v>2050</v>
      </c>
      <c r="F11" s="5"/>
      <c r="G11" s="5">
        <f>SUM(G12:G18)</f>
        <v>7475.22</v>
      </c>
      <c r="H11" s="5">
        <f>SUM(H12:H18)</f>
        <v>2012</v>
      </c>
      <c r="I11" s="5"/>
      <c r="J11" s="5">
        <f>SUM(J12:J18)</f>
        <v>7376.568</v>
      </c>
      <c r="K11" s="5">
        <f>ROUND(J11,0)</f>
        <v>7377</v>
      </c>
      <c r="L11" s="4"/>
    </row>
    <row r="12" ht="24" customHeight="1" spans="1:12">
      <c r="A12" s="4"/>
      <c r="B12" s="4"/>
      <c r="C12" s="4"/>
      <c r="D12" s="4" t="s">
        <v>26</v>
      </c>
      <c r="E12" s="5">
        <v>2</v>
      </c>
      <c r="F12" s="5">
        <v>2.52</v>
      </c>
      <c r="G12" s="5">
        <f t="shared" ref="G12:G18" si="0">E12*F12</f>
        <v>5.04</v>
      </c>
      <c r="H12" s="5">
        <v>0</v>
      </c>
      <c r="I12" s="5">
        <v>0</v>
      </c>
      <c r="J12" s="5">
        <f t="shared" ref="J12:J18" si="1">H12*I12</f>
        <v>0</v>
      </c>
      <c r="K12" s="5"/>
      <c r="L12" s="5" t="s">
        <v>19</v>
      </c>
    </row>
    <row r="13" ht="24" customHeight="1" spans="1:12">
      <c r="A13" s="4"/>
      <c r="B13" s="4"/>
      <c r="C13" s="4"/>
      <c r="D13" s="4" t="s">
        <v>27</v>
      </c>
      <c r="E13" s="5">
        <v>7</v>
      </c>
      <c r="F13" s="5">
        <v>2.772</v>
      </c>
      <c r="G13" s="5">
        <f t="shared" si="0"/>
        <v>19.404</v>
      </c>
      <c r="H13" s="5">
        <v>1</v>
      </c>
      <c r="I13" s="5">
        <v>2.772</v>
      </c>
      <c r="J13" s="5">
        <f t="shared" si="1"/>
        <v>2.772</v>
      </c>
      <c r="K13" s="5"/>
      <c r="L13" s="5" t="s">
        <v>28</v>
      </c>
    </row>
    <row r="14" ht="24" customHeight="1" spans="1:12">
      <c r="A14" s="4"/>
      <c r="B14" s="4"/>
      <c r="C14" s="4"/>
      <c r="D14" s="4" t="s">
        <v>29</v>
      </c>
      <c r="E14" s="5">
        <v>2004</v>
      </c>
      <c r="F14" s="5">
        <v>3.672</v>
      </c>
      <c r="G14" s="5">
        <f t="shared" si="0"/>
        <v>7358.688</v>
      </c>
      <c r="H14" s="5">
        <v>2002</v>
      </c>
      <c r="I14" s="5">
        <v>3.672</v>
      </c>
      <c r="J14" s="5">
        <f t="shared" si="1"/>
        <v>7351.344</v>
      </c>
      <c r="K14" s="5"/>
      <c r="L14" s="5" t="s">
        <v>19</v>
      </c>
    </row>
    <row r="15" ht="24" customHeight="1" spans="1:12">
      <c r="A15" s="4"/>
      <c r="B15" s="4"/>
      <c r="C15" s="4"/>
      <c r="D15" s="4" t="s">
        <v>30</v>
      </c>
      <c r="E15" s="5">
        <v>1</v>
      </c>
      <c r="F15" s="5">
        <v>2.772</v>
      </c>
      <c r="G15" s="5">
        <f t="shared" si="0"/>
        <v>2.772</v>
      </c>
      <c r="H15" s="5">
        <v>0</v>
      </c>
      <c r="I15" s="5">
        <v>0</v>
      </c>
      <c r="J15" s="5">
        <f t="shared" si="1"/>
        <v>0</v>
      </c>
      <c r="K15" s="5"/>
      <c r="L15" s="5" t="s">
        <v>31</v>
      </c>
    </row>
    <row r="16" ht="24" customHeight="1" spans="1:12">
      <c r="A16" s="4"/>
      <c r="B16" s="4"/>
      <c r="C16" s="4"/>
      <c r="D16" s="4" t="s">
        <v>32</v>
      </c>
      <c r="E16" s="5">
        <v>15</v>
      </c>
      <c r="F16" s="5">
        <v>2.52</v>
      </c>
      <c r="G16" s="5">
        <f t="shared" si="0"/>
        <v>37.8</v>
      </c>
      <c r="H16" s="5">
        <v>4</v>
      </c>
      <c r="I16" s="5">
        <v>2.52</v>
      </c>
      <c r="J16" s="5">
        <f t="shared" si="1"/>
        <v>10.08</v>
      </c>
      <c r="K16" s="5"/>
      <c r="L16" s="5" t="s">
        <v>33</v>
      </c>
    </row>
    <row r="17" ht="24" customHeight="1" spans="1:12">
      <c r="A17" s="4"/>
      <c r="B17" s="4"/>
      <c r="C17" s="4"/>
      <c r="D17" s="4" t="s">
        <v>34</v>
      </c>
      <c r="E17" s="5">
        <v>3</v>
      </c>
      <c r="F17" s="5">
        <v>2.772</v>
      </c>
      <c r="G17" s="5">
        <f t="shared" si="0"/>
        <v>8.316</v>
      </c>
      <c r="H17" s="5">
        <v>1</v>
      </c>
      <c r="I17" s="5">
        <v>2.772</v>
      </c>
      <c r="J17" s="5">
        <f t="shared" si="1"/>
        <v>2.772</v>
      </c>
      <c r="K17" s="5"/>
      <c r="L17" s="5" t="s">
        <v>19</v>
      </c>
    </row>
    <row r="18" ht="24" customHeight="1" spans="1:12">
      <c r="A18" s="4"/>
      <c r="B18" s="4"/>
      <c r="C18" s="4"/>
      <c r="D18" s="4" t="s">
        <v>35</v>
      </c>
      <c r="E18" s="5">
        <v>18</v>
      </c>
      <c r="F18" s="5">
        <v>2.4</v>
      </c>
      <c r="G18" s="5">
        <f t="shared" si="0"/>
        <v>43.2</v>
      </c>
      <c r="H18" s="5">
        <v>4</v>
      </c>
      <c r="I18" s="5">
        <v>2.4</v>
      </c>
      <c r="J18" s="5">
        <f t="shared" si="1"/>
        <v>9.6</v>
      </c>
      <c r="K18" s="5"/>
      <c r="L18" s="5" t="s">
        <v>36</v>
      </c>
    </row>
    <row r="19" ht="24" customHeight="1" spans="1:12">
      <c r="A19" s="4"/>
      <c r="B19" s="4">
        <v>3</v>
      </c>
      <c r="C19" s="4" t="s">
        <v>37</v>
      </c>
      <c r="D19" s="4" t="s">
        <v>17</v>
      </c>
      <c r="E19" s="5">
        <f>SUM(E20)</f>
        <v>5</v>
      </c>
      <c r="F19" s="5"/>
      <c r="G19" s="5">
        <f>SUM(G20)</f>
        <v>20.442</v>
      </c>
      <c r="H19" s="5">
        <f>SUM(H20)</f>
        <v>0</v>
      </c>
      <c r="I19" s="5"/>
      <c r="J19" s="5">
        <f>SUM(J20)</f>
        <v>0</v>
      </c>
      <c r="K19" s="5">
        <f>ROUND(J19,0)</f>
        <v>0</v>
      </c>
      <c r="L19" s="4"/>
    </row>
    <row r="20" ht="24" customHeight="1" spans="1:12">
      <c r="A20" s="4"/>
      <c r="B20" s="4"/>
      <c r="C20" s="4"/>
      <c r="D20" s="4" t="s">
        <v>38</v>
      </c>
      <c r="E20" s="5">
        <v>5</v>
      </c>
      <c r="F20" s="5">
        <v>4.0884</v>
      </c>
      <c r="G20" s="5">
        <f>E20*F20</f>
        <v>20.442</v>
      </c>
      <c r="H20" s="5">
        <v>0</v>
      </c>
      <c r="I20" s="5">
        <v>0</v>
      </c>
      <c r="J20" s="5">
        <f>H20*I20</f>
        <v>0</v>
      </c>
      <c r="K20" s="5"/>
      <c r="L20" s="5" t="s">
        <v>39</v>
      </c>
    </row>
    <row r="21" ht="24" customHeight="1" spans="1:12">
      <c r="A21" s="4" t="s">
        <v>40</v>
      </c>
      <c r="B21" s="4" t="s">
        <v>15</v>
      </c>
      <c r="C21" s="4"/>
      <c r="D21" s="4"/>
      <c r="E21" s="5">
        <f>E22</f>
        <v>1</v>
      </c>
      <c r="F21" s="5"/>
      <c r="G21" s="5">
        <f>G22</f>
        <v>19.8</v>
      </c>
      <c r="H21" s="5">
        <f>H22</f>
        <v>0</v>
      </c>
      <c r="I21" s="5"/>
      <c r="J21" s="5">
        <f>J22</f>
        <v>0</v>
      </c>
      <c r="K21" s="5">
        <f>K22</f>
        <v>0</v>
      </c>
      <c r="L21" s="4"/>
    </row>
    <row r="22" ht="24" customHeight="1" spans="1:12">
      <c r="A22" s="4"/>
      <c r="B22" s="4">
        <v>1</v>
      </c>
      <c r="C22" s="4" t="s">
        <v>41</v>
      </c>
      <c r="D22" s="4" t="s">
        <v>17</v>
      </c>
      <c r="E22" s="5">
        <f>SUM(E23)</f>
        <v>1</v>
      </c>
      <c r="F22" s="5"/>
      <c r="G22" s="5">
        <f>SUM(G23)</f>
        <v>19.8</v>
      </c>
      <c r="H22" s="5">
        <f>SUM(H23)</f>
        <v>0</v>
      </c>
      <c r="I22" s="5"/>
      <c r="J22" s="5">
        <f>SUM(J23)</f>
        <v>0</v>
      </c>
      <c r="K22" s="5">
        <f>ROUND(J22,0)</f>
        <v>0</v>
      </c>
      <c r="L22" s="4"/>
    </row>
    <row r="23" ht="24" customHeight="1" spans="1:12">
      <c r="A23" s="4"/>
      <c r="B23" s="4"/>
      <c r="C23" s="4"/>
      <c r="D23" s="4" t="s">
        <v>42</v>
      </c>
      <c r="E23" s="5">
        <v>1</v>
      </c>
      <c r="F23" s="5">
        <v>19.8</v>
      </c>
      <c r="G23" s="5">
        <f>E23*F23</f>
        <v>19.8</v>
      </c>
      <c r="H23" s="5">
        <v>0</v>
      </c>
      <c r="I23" s="5">
        <v>0</v>
      </c>
      <c r="J23" s="5">
        <f>H23*I23</f>
        <v>0</v>
      </c>
      <c r="K23" s="5"/>
      <c r="L23" s="5" t="s">
        <v>43</v>
      </c>
    </row>
    <row r="24" ht="24" customHeight="1" spans="1:12">
      <c r="A24" s="4" t="s">
        <v>44</v>
      </c>
      <c r="B24" s="4" t="s">
        <v>15</v>
      </c>
      <c r="C24" s="4"/>
      <c r="D24" s="4"/>
      <c r="E24" s="5">
        <f>E25</f>
        <v>1</v>
      </c>
      <c r="F24" s="5"/>
      <c r="G24" s="5">
        <f>G25</f>
        <v>2.2</v>
      </c>
      <c r="H24" s="5">
        <f>H25</f>
        <v>1</v>
      </c>
      <c r="I24" s="5"/>
      <c r="J24" s="5">
        <f>J25</f>
        <v>2.2</v>
      </c>
      <c r="K24" s="5">
        <f>K25</f>
        <v>2</v>
      </c>
      <c r="L24" s="4"/>
    </row>
    <row r="25" ht="24" customHeight="1" spans="1:12">
      <c r="A25" s="4"/>
      <c r="B25" s="4">
        <v>1</v>
      </c>
      <c r="C25" s="4" t="s">
        <v>45</v>
      </c>
      <c r="D25" s="4" t="s">
        <v>17</v>
      </c>
      <c r="E25" s="5">
        <f>SUM(E26)</f>
        <v>1</v>
      </c>
      <c r="F25" s="5"/>
      <c r="G25" s="5">
        <f>SUM(G26)</f>
        <v>2.2</v>
      </c>
      <c r="H25" s="5">
        <f>SUM(H26)</f>
        <v>1</v>
      </c>
      <c r="I25" s="5"/>
      <c r="J25" s="5">
        <f>SUM(J26)</f>
        <v>2.2</v>
      </c>
      <c r="K25" s="5">
        <f>ROUND(J25,0)</f>
        <v>2</v>
      </c>
      <c r="L25" s="4"/>
    </row>
    <row r="26" ht="24" customHeight="1" spans="1:12">
      <c r="A26" s="4"/>
      <c r="B26" s="4"/>
      <c r="C26" s="4"/>
      <c r="D26" s="4" t="s">
        <v>46</v>
      </c>
      <c r="E26" s="5">
        <v>1</v>
      </c>
      <c r="F26" s="5">
        <v>2.2</v>
      </c>
      <c r="G26" s="5">
        <f>E26*F26</f>
        <v>2.2</v>
      </c>
      <c r="H26" s="5">
        <v>1</v>
      </c>
      <c r="I26" s="5">
        <v>2.2</v>
      </c>
      <c r="J26" s="5">
        <f>H26*I26</f>
        <v>2.2</v>
      </c>
      <c r="K26" s="5"/>
      <c r="L26" s="4" t="s">
        <v>23</v>
      </c>
    </row>
    <row r="27" ht="24" customHeight="1" spans="1:12">
      <c r="A27" s="4" t="s">
        <v>47</v>
      </c>
      <c r="B27" s="4" t="s">
        <v>15</v>
      </c>
      <c r="C27" s="4"/>
      <c r="D27" s="4"/>
      <c r="E27" s="5">
        <f>E28</f>
        <v>63</v>
      </c>
      <c r="F27" s="5"/>
      <c r="G27" s="5">
        <f>G28</f>
        <v>296.8692</v>
      </c>
      <c r="H27" s="5">
        <f>H28</f>
        <v>8</v>
      </c>
      <c r="I27" s="5"/>
      <c r="J27" s="5">
        <f>J28</f>
        <v>24.6192</v>
      </c>
      <c r="K27" s="5">
        <f>K28</f>
        <v>25</v>
      </c>
      <c r="L27" s="4"/>
    </row>
    <row r="28" ht="24" customHeight="1" spans="1:12">
      <c r="A28" s="4"/>
      <c r="B28" s="4">
        <v>1</v>
      </c>
      <c r="C28" s="4" t="s">
        <v>48</v>
      </c>
      <c r="D28" s="4" t="s">
        <v>17</v>
      </c>
      <c r="E28" s="5">
        <f>SUM(E29:E32)</f>
        <v>63</v>
      </c>
      <c r="F28" s="5"/>
      <c r="G28" s="5">
        <f>SUM(G29:G32)</f>
        <v>296.8692</v>
      </c>
      <c r="H28" s="5">
        <f>SUM(H29:H32)</f>
        <v>8</v>
      </c>
      <c r="I28" s="5"/>
      <c r="J28" s="5">
        <f>SUM(J29:J32)</f>
        <v>24.6192</v>
      </c>
      <c r="K28" s="5">
        <f>ROUND(J28,0)</f>
        <v>25</v>
      </c>
      <c r="L28" s="4"/>
    </row>
    <row r="29" ht="24" customHeight="1" spans="1:12">
      <c r="A29" s="4"/>
      <c r="B29" s="4"/>
      <c r="C29" s="4"/>
      <c r="D29" s="4" t="s">
        <v>49</v>
      </c>
      <c r="E29" s="5">
        <v>1</v>
      </c>
      <c r="F29" s="5">
        <v>5.5752</v>
      </c>
      <c r="G29" s="5">
        <f>E29*F29</f>
        <v>5.5752</v>
      </c>
      <c r="H29" s="5">
        <v>1</v>
      </c>
      <c r="I29" s="5">
        <v>5.5752</v>
      </c>
      <c r="J29" s="5">
        <f>H29*I29</f>
        <v>5.5752</v>
      </c>
      <c r="K29" s="5"/>
      <c r="L29" s="4" t="s">
        <v>23</v>
      </c>
    </row>
    <row r="30" ht="24" customHeight="1" spans="1:12">
      <c r="A30" s="4"/>
      <c r="B30" s="4"/>
      <c r="C30" s="4"/>
      <c r="D30" s="4" t="s">
        <v>50</v>
      </c>
      <c r="E30" s="5">
        <v>2</v>
      </c>
      <c r="F30" s="5">
        <v>3.222</v>
      </c>
      <c r="G30" s="5">
        <f>E30*F30</f>
        <v>6.444</v>
      </c>
      <c r="H30" s="5">
        <v>2</v>
      </c>
      <c r="I30" s="5">
        <v>3.222</v>
      </c>
      <c r="J30" s="5">
        <f>H30*I30</f>
        <v>6.444</v>
      </c>
      <c r="K30" s="5"/>
      <c r="L30" s="4" t="s">
        <v>23</v>
      </c>
    </row>
    <row r="31" ht="24" customHeight="1" spans="1:12">
      <c r="A31" s="4"/>
      <c r="B31" s="4"/>
      <c r="C31" s="4"/>
      <c r="D31" s="4" t="s">
        <v>51</v>
      </c>
      <c r="E31" s="5">
        <v>5</v>
      </c>
      <c r="F31" s="5">
        <v>2.52</v>
      </c>
      <c r="G31" s="5">
        <f>E31*F31</f>
        <v>12.6</v>
      </c>
      <c r="H31" s="5">
        <v>5</v>
      </c>
      <c r="I31" s="5">
        <v>2.52</v>
      </c>
      <c r="J31" s="5">
        <f>H31*I31</f>
        <v>12.6</v>
      </c>
      <c r="K31" s="5"/>
      <c r="L31" s="4" t="s">
        <v>23</v>
      </c>
    </row>
    <row r="32" ht="24" customHeight="1" spans="1:12">
      <c r="A32" s="4"/>
      <c r="B32" s="4"/>
      <c r="C32" s="4"/>
      <c r="D32" s="4" t="s">
        <v>52</v>
      </c>
      <c r="E32" s="5">
        <v>55</v>
      </c>
      <c r="F32" s="5">
        <v>4.95</v>
      </c>
      <c r="G32" s="5">
        <f>E32*F32</f>
        <v>272.25</v>
      </c>
      <c r="H32" s="5">
        <v>0</v>
      </c>
      <c r="I32" s="5">
        <v>0</v>
      </c>
      <c r="J32" s="5">
        <f>H32*I32</f>
        <v>0</v>
      </c>
      <c r="K32" s="5"/>
      <c r="L32" s="5" t="s">
        <v>53</v>
      </c>
    </row>
    <row r="33" ht="24" customHeight="1" spans="1:12">
      <c r="A33" s="4" t="s">
        <v>54</v>
      </c>
      <c r="B33" s="4" t="s">
        <v>15</v>
      </c>
      <c r="C33" s="4"/>
      <c r="D33" s="4"/>
      <c r="E33" s="5">
        <f>E34</f>
        <v>19</v>
      </c>
      <c r="F33" s="5"/>
      <c r="G33" s="5">
        <f t="shared" ref="F33:L33" si="2">G34</f>
        <v>43.56</v>
      </c>
      <c r="H33" s="5">
        <f t="shared" si="2"/>
        <v>19</v>
      </c>
      <c r="I33" s="5"/>
      <c r="J33" s="5">
        <f t="shared" si="2"/>
        <v>43.56</v>
      </c>
      <c r="K33" s="5">
        <f t="shared" si="2"/>
        <v>44</v>
      </c>
      <c r="L33" s="5"/>
    </row>
    <row r="34" ht="24" customHeight="1" spans="1:12">
      <c r="A34" s="4"/>
      <c r="B34" s="4">
        <v>1</v>
      </c>
      <c r="C34" s="4" t="s">
        <v>55</v>
      </c>
      <c r="D34" s="4" t="s">
        <v>17</v>
      </c>
      <c r="E34" s="5">
        <f>SUM(E35:E36)</f>
        <v>19</v>
      </c>
      <c r="F34" s="5"/>
      <c r="G34" s="5">
        <f>SUM(G35:G36)</f>
        <v>43.56</v>
      </c>
      <c r="H34" s="5">
        <f>SUM(H35:H36)</f>
        <v>19</v>
      </c>
      <c r="I34" s="5"/>
      <c r="J34" s="5">
        <f>SUM(J35:J36)</f>
        <v>43.56</v>
      </c>
      <c r="K34" s="5">
        <f>ROUND(J34,0)</f>
        <v>44</v>
      </c>
      <c r="L34" s="4"/>
    </row>
    <row r="35" ht="24" customHeight="1" spans="1:12">
      <c r="A35" s="4"/>
      <c r="B35" s="4"/>
      <c r="C35" s="4"/>
      <c r="D35" s="4" t="s">
        <v>56</v>
      </c>
      <c r="E35" s="5">
        <v>4</v>
      </c>
      <c r="F35" s="5">
        <v>1.44</v>
      </c>
      <c r="G35" s="5">
        <f>E35*F35</f>
        <v>5.76</v>
      </c>
      <c r="H35" s="5">
        <v>4</v>
      </c>
      <c r="I35" s="5">
        <v>1.44</v>
      </c>
      <c r="J35" s="5">
        <f>H35*I35</f>
        <v>5.76</v>
      </c>
      <c r="K35" s="5"/>
      <c r="L35" s="4" t="s">
        <v>23</v>
      </c>
    </row>
    <row r="36" ht="24" customHeight="1" spans="1:12">
      <c r="A36" s="4"/>
      <c r="B36" s="4"/>
      <c r="C36" s="4"/>
      <c r="D36" s="4" t="s">
        <v>56</v>
      </c>
      <c r="E36" s="5">
        <v>15</v>
      </c>
      <c r="F36" s="5">
        <v>2.52</v>
      </c>
      <c r="G36" s="5">
        <f>E36*F36</f>
        <v>37.8</v>
      </c>
      <c r="H36" s="5">
        <v>15</v>
      </c>
      <c r="I36" s="5">
        <v>2.52</v>
      </c>
      <c r="J36" s="5">
        <f>H36*I36</f>
        <v>37.8</v>
      </c>
      <c r="K36" s="5"/>
      <c r="L36" s="4" t="s">
        <v>23</v>
      </c>
    </row>
    <row r="37" ht="24" customHeight="1" spans="1:12">
      <c r="A37" s="4" t="s">
        <v>57</v>
      </c>
      <c r="B37" s="4" t="s">
        <v>15</v>
      </c>
      <c r="C37" s="4"/>
      <c r="D37" s="4"/>
      <c r="E37" s="5">
        <f>E38</f>
        <v>1</v>
      </c>
      <c r="F37" s="5"/>
      <c r="G37" s="5">
        <f>G38</f>
        <v>21.78</v>
      </c>
      <c r="H37" s="5">
        <f>H38</f>
        <v>1</v>
      </c>
      <c r="I37" s="5"/>
      <c r="J37" s="5">
        <f>J38</f>
        <v>21.78</v>
      </c>
      <c r="K37" s="5">
        <f>K38</f>
        <v>22</v>
      </c>
      <c r="L37" s="4"/>
    </row>
    <row r="38" ht="24" customHeight="1" spans="1:12">
      <c r="A38" s="4"/>
      <c r="B38" s="4">
        <v>1</v>
      </c>
      <c r="C38" s="4" t="s">
        <v>58</v>
      </c>
      <c r="D38" s="4" t="s">
        <v>17</v>
      </c>
      <c r="E38" s="5">
        <f>SUM(E39)</f>
        <v>1</v>
      </c>
      <c r="F38" s="5"/>
      <c r="G38" s="5">
        <f>SUM(G39)</f>
        <v>21.78</v>
      </c>
      <c r="H38" s="5">
        <f>SUM(H39)</f>
        <v>1</v>
      </c>
      <c r="I38" s="5"/>
      <c r="J38" s="5">
        <f>SUM(J39)</f>
        <v>21.78</v>
      </c>
      <c r="K38" s="5">
        <f>ROUND(J38,0)</f>
        <v>22</v>
      </c>
      <c r="L38" s="4"/>
    </row>
    <row r="39" ht="24" customHeight="1" spans="1:12">
      <c r="A39" s="4"/>
      <c r="B39" s="4"/>
      <c r="C39" s="4"/>
      <c r="D39" s="4" t="s">
        <v>59</v>
      </c>
      <c r="E39" s="5">
        <v>1</v>
      </c>
      <c r="F39" s="5">
        <v>21.78</v>
      </c>
      <c r="G39" s="5">
        <f>E39*F39</f>
        <v>21.78</v>
      </c>
      <c r="H39" s="5">
        <v>1</v>
      </c>
      <c r="I39" s="5">
        <v>21.78</v>
      </c>
      <c r="J39" s="5">
        <f>H39*I39</f>
        <v>21.78</v>
      </c>
      <c r="K39" s="5"/>
      <c r="L39" s="4" t="s">
        <v>23</v>
      </c>
    </row>
    <row r="40" ht="24" customHeight="1" spans="1:12">
      <c r="A40" s="4" t="s">
        <v>60</v>
      </c>
      <c r="B40" s="4" t="s">
        <v>15</v>
      </c>
      <c r="C40" s="4"/>
      <c r="D40" s="4"/>
      <c r="E40" s="5">
        <f>E41</f>
        <v>179</v>
      </c>
      <c r="F40" s="5"/>
      <c r="G40" s="5">
        <f>G41</f>
        <v>805.5</v>
      </c>
      <c r="H40" s="5">
        <f>H41</f>
        <v>179</v>
      </c>
      <c r="I40" s="5"/>
      <c r="J40" s="5">
        <f>J41</f>
        <v>805.5</v>
      </c>
      <c r="K40" s="5">
        <f>K41</f>
        <v>806</v>
      </c>
      <c r="L40" s="4"/>
    </row>
    <row r="41" ht="24" customHeight="1" spans="1:12">
      <c r="A41" s="4"/>
      <c r="B41" s="4">
        <v>1</v>
      </c>
      <c r="C41" s="4" t="s">
        <v>61</v>
      </c>
      <c r="D41" s="4" t="s">
        <v>17</v>
      </c>
      <c r="E41" s="5">
        <f>SUM(E42)</f>
        <v>179</v>
      </c>
      <c r="F41" s="5"/>
      <c r="G41" s="5">
        <f>SUM(G42)</f>
        <v>805.5</v>
      </c>
      <c r="H41" s="5">
        <f>SUM(H42)</f>
        <v>179</v>
      </c>
      <c r="I41" s="5"/>
      <c r="J41" s="5">
        <f>SUM(J42)</f>
        <v>805.5</v>
      </c>
      <c r="K41" s="5">
        <f>ROUND(J41,0)</f>
        <v>806</v>
      </c>
      <c r="L41" s="4"/>
    </row>
    <row r="42" ht="24" customHeight="1" spans="1:12">
      <c r="A42" s="4"/>
      <c r="B42" s="4"/>
      <c r="C42" s="4"/>
      <c r="D42" s="4" t="s">
        <v>62</v>
      </c>
      <c r="E42" s="5">
        <v>179</v>
      </c>
      <c r="F42" s="5">
        <v>4.5</v>
      </c>
      <c r="G42" s="5">
        <f>E42*F42</f>
        <v>805.5</v>
      </c>
      <c r="H42" s="5">
        <v>179</v>
      </c>
      <c r="I42" s="5">
        <v>4.5</v>
      </c>
      <c r="J42" s="5">
        <f>H42*I42</f>
        <v>805.5</v>
      </c>
      <c r="K42" s="5"/>
      <c r="L42" s="4" t="s">
        <v>23</v>
      </c>
    </row>
    <row r="43" ht="24" customHeight="1" spans="1:12">
      <c r="A43" s="4" t="s">
        <v>63</v>
      </c>
      <c r="B43" s="4" t="s">
        <v>15</v>
      </c>
      <c r="C43" s="4"/>
      <c r="D43" s="4"/>
      <c r="E43" s="5">
        <f>E44</f>
        <v>47</v>
      </c>
      <c r="F43" s="5"/>
      <c r="G43" s="5">
        <f>G44</f>
        <v>231.088</v>
      </c>
      <c r="H43" s="5">
        <f>H44</f>
        <v>46</v>
      </c>
      <c r="I43" s="5"/>
      <c r="J43" s="5">
        <f>J44</f>
        <v>226.138</v>
      </c>
      <c r="K43" s="5">
        <f>K44</f>
        <v>226</v>
      </c>
      <c r="L43" s="4"/>
    </row>
    <row r="44" ht="24" customHeight="1" spans="1:12">
      <c r="A44" s="4"/>
      <c r="B44" s="4">
        <v>1</v>
      </c>
      <c r="C44" s="4" t="s">
        <v>64</v>
      </c>
      <c r="D44" s="4" t="s">
        <v>17</v>
      </c>
      <c r="E44" s="5">
        <f>SUM(E45:E46)</f>
        <v>47</v>
      </c>
      <c r="F44" s="5"/>
      <c r="G44" s="5">
        <f>SUM(G45:G46)</f>
        <v>231.088</v>
      </c>
      <c r="H44" s="5">
        <f>SUM(H45:H46)</f>
        <v>46</v>
      </c>
      <c r="I44" s="5"/>
      <c r="J44" s="5">
        <f>SUM(J45:J46)</f>
        <v>226.138</v>
      </c>
      <c r="K44" s="5">
        <f>ROUND(J44,0)</f>
        <v>226</v>
      </c>
      <c r="L44" s="4"/>
    </row>
    <row r="45" ht="24" customHeight="1" spans="1:12">
      <c r="A45" s="4"/>
      <c r="B45" s="4"/>
      <c r="C45" s="4"/>
      <c r="D45" s="4" t="s">
        <v>65</v>
      </c>
      <c r="E45" s="5">
        <v>1</v>
      </c>
      <c r="F45" s="5">
        <v>3.388</v>
      </c>
      <c r="G45" s="5">
        <f>E45*F45</f>
        <v>3.388</v>
      </c>
      <c r="H45" s="5">
        <v>1</v>
      </c>
      <c r="I45" s="5">
        <v>3.388</v>
      </c>
      <c r="J45" s="5">
        <f>H45*I45</f>
        <v>3.388</v>
      </c>
      <c r="K45" s="5"/>
      <c r="L45" s="4" t="s">
        <v>23</v>
      </c>
    </row>
    <row r="46" ht="24" customHeight="1" spans="1:12">
      <c r="A46" s="4"/>
      <c r="B46" s="4"/>
      <c r="C46" s="4"/>
      <c r="D46" s="4" t="s">
        <v>65</v>
      </c>
      <c r="E46" s="5">
        <v>46</v>
      </c>
      <c r="F46" s="5">
        <v>4.95</v>
      </c>
      <c r="G46" s="5">
        <f>E46*F46</f>
        <v>227.7</v>
      </c>
      <c r="H46" s="5">
        <v>45</v>
      </c>
      <c r="I46" s="5">
        <v>4.95</v>
      </c>
      <c r="J46" s="5">
        <f>H46*I46</f>
        <v>222.75</v>
      </c>
      <c r="K46" s="5"/>
      <c r="L46" s="5" t="s">
        <v>66</v>
      </c>
    </row>
    <row r="47" ht="24" customHeight="1" spans="1:12">
      <c r="A47" s="4" t="s">
        <v>67</v>
      </c>
      <c r="B47" s="4" t="s">
        <v>15</v>
      </c>
      <c r="C47" s="4"/>
      <c r="D47" s="4"/>
      <c r="E47" s="5">
        <f>E48</f>
        <v>262</v>
      </c>
      <c r="F47" s="5"/>
      <c r="G47" s="5">
        <f>G48</f>
        <v>4823.0532</v>
      </c>
      <c r="H47" s="5">
        <f>H48</f>
        <v>0</v>
      </c>
      <c r="I47" s="5"/>
      <c r="J47" s="5">
        <f>J48</f>
        <v>0</v>
      </c>
      <c r="K47" s="5">
        <f>K48</f>
        <v>0</v>
      </c>
      <c r="L47" s="4"/>
    </row>
    <row r="48" ht="24" customHeight="1" spans="1:12">
      <c r="A48" s="4"/>
      <c r="B48" s="4">
        <v>1</v>
      </c>
      <c r="C48" s="4" t="s">
        <v>68</v>
      </c>
      <c r="D48" s="4" t="s">
        <v>17</v>
      </c>
      <c r="E48" s="5">
        <f>SUM(E49)</f>
        <v>262</v>
      </c>
      <c r="F48" s="5"/>
      <c r="G48" s="5">
        <f>SUM(G49)</f>
        <v>4823.0532</v>
      </c>
      <c r="H48" s="5">
        <f>SUM(H49)</f>
        <v>0</v>
      </c>
      <c r="I48" s="5"/>
      <c r="J48" s="5">
        <f>SUM(J49)</f>
        <v>0</v>
      </c>
      <c r="K48" s="5">
        <f>ROUND(J48,0)</f>
        <v>0</v>
      </c>
      <c r="L48" s="4"/>
    </row>
    <row r="49" ht="24" customHeight="1" spans="1:12">
      <c r="A49" s="4"/>
      <c r="B49" s="4"/>
      <c r="C49" s="4"/>
      <c r="D49" s="4" t="s">
        <v>69</v>
      </c>
      <c r="E49" s="5">
        <v>262</v>
      </c>
      <c r="F49" s="5">
        <v>18.4086</v>
      </c>
      <c r="G49" s="5">
        <f>E49*F49</f>
        <v>4823.0532</v>
      </c>
      <c r="H49" s="5">
        <v>0</v>
      </c>
      <c r="I49" s="5">
        <v>0</v>
      </c>
      <c r="J49" s="5">
        <f>H49*I49</f>
        <v>0</v>
      </c>
      <c r="K49" s="5"/>
      <c r="L49" s="5" t="s">
        <v>70</v>
      </c>
    </row>
    <row r="50" ht="24" customHeight="1" spans="1:12">
      <c r="A50" s="4" t="s">
        <v>71</v>
      </c>
      <c r="B50" s="4" t="s">
        <v>15</v>
      </c>
      <c r="C50" s="4"/>
      <c r="D50" s="4"/>
      <c r="E50" s="5">
        <f>E51+E53</f>
        <v>17</v>
      </c>
      <c r="F50" s="5"/>
      <c r="G50" s="5">
        <f>G51+G53</f>
        <v>72.1215</v>
      </c>
      <c r="H50" s="5">
        <f>H51+H53</f>
        <v>17</v>
      </c>
      <c r="I50" s="5"/>
      <c r="J50" s="5">
        <f>J51+J53</f>
        <v>72.1215</v>
      </c>
      <c r="K50" s="5">
        <f>K51+K53</f>
        <v>72</v>
      </c>
      <c r="L50" s="4"/>
    </row>
    <row r="51" ht="24" customHeight="1" spans="1:12">
      <c r="A51" s="4"/>
      <c r="B51" s="4">
        <v>1</v>
      </c>
      <c r="C51" s="4" t="s">
        <v>72</v>
      </c>
      <c r="D51" s="4" t="s">
        <v>17</v>
      </c>
      <c r="E51" s="5">
        <f>SUM(E52)</f>
        <v>8</v>
      </c>
      <c r="F51" s="5"/>
      <c r="G51" s="5">
        <f>SUM(G52)</f>
        <v>49.248</v>
      </c>
      <c r="H51" s="5">
        <f>SUM(H52)</f>
        <v>8</v>
      </c>
      <c r="I51" s="5"/>
      <c r="J51" s="5">
        <f>SUM(J52)</f>
        <v>49.248</v>
      </c>
      <c r="K51" s="5">
        <f>ROUND(J51,0)</f>
        <v>49</v>
      </c>
      <c r="L51" s="4"/>
    </row>
    <row r="52" ht="24" customHeight="1" spans="1:12">
      <c r="A52" s="4"/>
      <c r="B52" s="4"/>
      <c r="C52" s="4"/>
      <c r="D52" s="4" t="s">
        <v>73</v>
      </c>
      <c r="E52" s="5">
        <v>8</v>
      </c>
      <c r="F52" s="5">
        <v>6.156</v>
      </c>
      <c r="G52" s="5">
        <f>E52*F52</f>
        <v>49.248</v>
      </c>
      <c r="H52" s="5">
        <v>8</v>
      </c>
      <c r="I52" s="5">
        <v>6.156</v>
      </c>
      <c r="J52" s="5">
        <f>H52*I52</f>
        <v>49.248</v>
      </c>
      <c r="K52" s="5"/>
      <c r="L52" s="4" t="s">
        <v>23</v>
      </c>
    </row>
    <row r="53" ht="24" customHeight="1" spans="1:12">
      <c r="A53" s="4"/>
      <c r="B53" s="4">
        <v>2</v>
      </c>
      <c r="C53" s="4" t="s">
        <v>74</v>
      </c>
      <c r="D53" s="4" t="s">
        <v>17</v>
      </c>
      <c r="E53" s="5">
        <f>SUM(E54)</f>
        <v>9</v>
      </c>
      <c r="F53" s="5"/>
      <c r="G53" s="5">
        <f>SUM(G54)</f>
        <v>22.8735</v>
      </c>
      <c r="H53" s="5">
        <f>SUM(H54)</f>
        <v>9</v>
      </c>
      <c r="I53" s="5"/>
      <c r="J53" s="5">
        <f>SUM(J54)</f>
        <v>22.8735</v>
      </c>
      <c r="K53" s="5">
        <f>ROUND(J53,0)</f>
        <v>23</v>
      </c>
      <c r="L53" s="4"/>
    </row>
    <row r="54" ht="24" customHeight="1" spans="1:12">
      <c r="A54" s="4"/>
      <c r="B54" s="4"/>
      <c r="C54" s="4"/>
      <c r="D54" s="4" t="s">
        <v>75</v>
      </c>
      <c r="E54" s="5">
        <v>9</v>
      </c>
      <c r="F54" s="5">
        <v>2.5415</v>
      </c>
      <c r="G54" s="5">
        <f>E54*F54</f>
        <v>22.8735</v>
      </c>
      <c r="H54" s="5">
        <v>9</v>
      </c>
      <c r="I54" s="5">
        <v>2.5415</v>
      </c>
      <c r="J54" s="5">
        <f>H54*I54</f>
        <v>22.8735</v>
      </c>
      <c r="K54" s="5"/>
      <c r="L54" s="4" t="s">
        <v>23</v>
      </c>
    </row>
    <row r="55" ht="24" customHeight="1" spans="1:12">
      <c r="A55" s="4" t="s">
        <v>76</v>
      </c>
      <c r="B55" s="4" t="s">
        <v>15</v>
      </c>
      <c r="C55" s="4"/>
      <c r="D55" s="4"/>
      <c r="E55" s="5">
        <f>E56+E73</f>
        <v>1382</v>
      </c>
      <c r="F55" s="5"/>
      <c r="G55" s="5">
        <f>G56+G73</f>
        <v>7393.0746</v>
      </c>
      <c r="H55" s="5">
        <f>H56+H73</f>
        <v>0</v>
      </c>
      <c r="I55" s="5"/>
      <c r="J55" s="5">
        <f>J56+J73</f>
        <v>0</v>
      </c>
      <c r="K55" s="5">
        <f>K56+K73</f>
        <v>0</v>
      </c>
      <c r="L55" s="4"/>
    </row>
    <row r="56" ht="24" customHeight="1" spans="1:12">
      <c r="A56" s="4"/>
      <c r="B56" s="4">
        <v>1</v>
      </c>
      <c r="C56" s="4" t="s">
        <v>77</v>
      </c>
      <c r="D56" s="4" t="s">
        <v>17</v>
      </c>
      <c r="E56" s="5">
        <f>SUM(E57:E72)</f>
        <v>1350</v>
      </c>
      <c r="F56" s="5"/>
      <c r="G56" s="5">
        <f>SUM(G57:G72)</f>
        <v>6724.409</v>
      </c>
      <c r="H56" s="5">
        <f>SUM(H57:H72)</f>
        <v>0</v>
      </c>
      <c r="I56" s="5"/>
      <c r="J56" s="5">
        <f>SUM(J57:J72)</f>
        <v>0</v>
      </c>
      <c r="K56" s="5">
        <f>ROUND(J56,0)</f>
        <v>0</v>
      </c>
      <c r="L56" s="4"/>
    </row>
    <row r="57" ht="24" customHeight="1" spans="1:12">
      <c r="A57" s="4"/>
      <c r="B57" s="4"/>
      <c r="C57" s="4"/>
      <c r="D57" s="4" t="s">
        <v>78</v>
      </c>
      <c r="E57" s="5">
        <v>3</v>
      </c>
      <c r="F57" s="5">
        <v>6.6</v>
      </c>
      <c r="G57" s="5">
        <f t="shared" ref="G57:G72" si="3">E57*F57</f>
        <v>19.8</v>
      </c>
      <c r="H57" s="5">
        <v>0</v>
      </c>
      <c r="I57" s="5">
        <v>0</v>
      </c>
      <c r="J57" s="5">
        <f t="shared" ref="J57:J72" si="4">H57*I57</f>
        <v>0</v>
      </c>
      <c r="K57" s="5"/>
      <c r="L57" s="5" t="s">
        <v>79</v>
      </c>
    </row>
    <row r="58" ht="24" customHeight="1" spans="1:12">
      <c r="A58" s="4"/>
      <c r="B58" s="4"/>
      <c r="C58" s="4"/>
      <c r="D58" s="4" t="s">
        <v>80</v>
      </c>
      <c r="E58" s="5">
        <v>2</v>
      </c>
      <c r="F58" s="5">
        <v>6.05</v>
      </c>
      <c r="G58" s="5">
        <f t="shared" si="3"/>
        <v>12.1</v>
      </c>
      <c r="H58" s="5">
        <v>0</v>
      </c>
      <c r="I58" s="5">
        <v>0</v>
      </c>
      <c r="J58" s="5">
        <f t="shared" si="4"/>
        <v>0</v>
      </c>
      <c r="K58" s="5"/>
      <c r="L58" s="5" t="s">
        <v>81</v>
      </c>
    </row>
    <row r="59" ht="24" customHeight="1" spans="1:12">
      <c r="A59" s="4"/>
      <c r="B59" s="4"/>
      <c r="C59" s="4"/>
      <c r="D59" s="4" t="s">
        <v>82</v>
      </c>
      <c r="E59" s="5">
        <v>1</v>
      </c>
      <c r="F59" s="5">
        <v>4.7784</v>
      </c>
      <c r="G59" s="5">
        <f t="shared" si="3"/>
        <v>4.7784</v>
      </c>
      <c r="H59" s="5">
        <v>0</v>
      </c>
      <c r="I59" s="5">
        <v>0</v>
      </c>
      <c r="J59" s="5">
        <f t="shared" si="4"/>
        <v>0</v>
      </c>
      <c r="K59" s="5"/>
      <c r="L59" s="5" t="s">
        <v>66</v>
      </c>
    </row>
    <row r="60" ht="24" customHeight="1" spans="1:12">
      <c r="A60" s="4"/>
      <c r="B60" s="4"/>
      <c r="C60" s="4"/>
      <c r="D60" s="4" t="s">
        <v>83</v>
      </c>
      <c r="E60" s="5">
        <v>7</v>
      </c>
      <c r="F60" s="5">
        <v>3.4</v>
      </c>
      <c r="G60" s="5">
        <f t="shared" si="3"/>
        <v>23.8</v>
      </c>
      <c r="H60" s="5">
        <v>0</v>
      </c>
      <c r="I60" s="5">
        <v>0</v>
      </c>
      <c r="J60" s="5">
        <f t="shared" si="4"/>
        <v>0</v>
      </c>
      <c r="K60" s="5"/>
      <c r="L60" s="5" t="s">
        <v>84</v>
      </c>
    </row>
    <row r="61" ht="24" customHeight="1" spans="1:12">
      <c r="A61" s="4"/>
      <c r="B61" s="4"/>
      <c r="C61" s="4"/>
      <c r="D61" s="4" t="s">
        <v>85</v>
      </c>
      <c r="E61" s="5">
        <v>13</v>
      </c>
      <c r="F61" s="5">
        <v>4.95</v>
      </c>
      <c r="G61" s="5">
        <f t="shared" si="3"/>
        <v>64.35</v>
      </c>
      <c r="H61" s="5">
        <v>0</v>
      </c>
      <c r="I61" s="5">
        <v>0</v>
      </c>
      <c r="J61" s="5">
        <f t="shared" si="4"/>
        <v>0</v>
      </c>
      <c r="K61" s="5"/>
      <c r="L61" s="5" t="s">
        <v>86</v>
      </c>
    </row>
    <row r="62" ht="24" customHeight="1" spans="1:12">
      <c r="A62" s="4"/>
      <c r="B62" s="4"/>
      <c r="C62" s="4"/>
      <c r="D62" s="4" t="s">
        <v>87</v>
      </c>
      <c r="E62" s="5">
        <v>3</v>
      </c>
      <c r="F62" s="5">
        <v>6.6</v>
      </c>
      <c r="G62" s="5">
        <f t="shared" si="3"/>
        <v>19.8</v>
      </c>
      <c r="H62" s="5">
        <v>0</v>
      </c>
      <c r="I62" s="5">
        <v>0</v>
      </c>
      <c r="J62" s="5">
        <f t="shared" si="4"/>
        <v>0</v>
      </c>
      <c r="K62" s="5"/>
      <c r="L62" s="5" t="s">
        <v>79</v>
      </c>
    </row>
    <row r="63" ht="24" customHeight="1" spans="1:12">
      <c r="A63" s="4"/>
      <c r="B63" s="4"/>
      <c r="C63" s="4"/>
      <c r="D63" s="4" t="s">
        <v>88</v>
      </c>
      <c r="E63" s="5">
        <v>846</v>
      </c>
      <c r="F63" s="5">
        <v>3.74</v>
      </c>
      <c r="G63" s="5">
        <f t="shared" si="3"/>
        <v>3164.04</v>
      </c>
      <c r="H63" s="5">
        <v>0</v>
      </c>
      <c r="I63" s="5">
        <v>0</v>
      </c>
      <c r="J63" s="5">
        <f t="shared" si="4"/>
        <v>0</v>
      </c>
      <c r="K63" s="5"/>
      <c r="L63" s="5" t="s">
        <v>89</v>
      </c>
    </row>
    <row r="64" ht="24" customHeight="1" spans="1:12">
      <c r="A64" s="4"/>
      <c r="B64" s="4"/>
      <c r="C64" s="4"/>
      <c r="D64" s="4" t="s">
        <v>90</v>
      </c>
      <c r="E64" s="5">
        <v>8</v>
      </c>
      <c r="F64" s="5">
        <v>4.95</v>
      </c>
      <c r="G64" s="5">
        <f t="shared" si="3"/>
        <v>39.6</v>
      </c>
      <c r="H64" s="5">
        <v>0</v>
      </c>
      <c r="I64" s="5">
        <v>0</v>
      </c>
      <c r="J64" s="5">
        <f t="shared" si="4"/>
        <v>0</v>
      </c>
      <c r="K64" s="5"/>
      <c r="L64" s="5" t="s">
        <v>91</v>
      </c>
    </row>
    <row r="65" ht="24" customHeight="1" spans="1:12">
      <c r="A65" s="4"/>
      <c r="B65" s="4"/>
      <c r="C65" s="4"/>
      <c r="D65" s="4" t="s">
        <v>92</v>
      </c>
      <c r="E65" s="5">
        <v>1</v>
      </c>
      <c r="F65" s="5">
        <v>2.1936</v>
      </c>
      <c r="G65" s="5">
        <f t="shared" si="3"/>
        <v>2.1936</v>
      </c>
      <c r="H65" s="5">
        <v>0</v>
      </c>
      <c r="I65" s="5">
        <v>0</v>
      </c>
      <c r="J65" s="5">
        <f t="shared" si="4"/>
        <v>0</v>
      </c>
      <c r="K65" s="5"/>
      <c r="L65" s="5" t="s">
        <v>66</v>
      </c>
    </row>
    <row r="66" ht="24" customHeight="1" spans="1:12">
      <c r="A66" s="4"/>
      <c r="B66" s="4"/>
      <c r="C66" s="4"/>
      <c r="D66" s="4" t="s">
        <v>92</v>
      </c>
      <c r="E66" s="5">
        <v>1</v>
      </c>
      <c r="F66" s="5">
        <v>5.484</v>
      </c>
      <c r="G66" s="5">
        <f t="shared" si="3"/>
        <v>5.484</v>
      </c>
      <c r="H66" s="5">
        <v>0</v>
      </c>
      <c r="I66" s="5">
        <v>0</v>
      </c>
      <c r="J66" s="5">
        <f t="shared" si="4"/>
        <v>0</v>
      </c>
      <c r="K66" s="5"/>
      <c r="L66" s="5" t="s">
        <v>66</v>
      </c>
    </row>
    <row r="67" ht="24" customHeight="1" spans="1:12">
      <c r="A67" s="4"/>
      <c r="B67" s="4"/>
      <c r="C67" s="4"/>
      <c r="D67" s="4" t="s">
        <v>93</v>
      </c>
      <c r="E67" s="5">
        <v>3</v>
      </c>
      <c r="F67" s="5">
        <v>2.346</v>
      </c>
      <c r="G67" s="5">
        <f t="shared" si="3"/>
        <v>7.038</v>
      </c>
      <c r="H67" s="5">
        <v>0</v>
      </c>
      <c r="I67" s="5">
        <v>0</v>
      </c>
      <c r="J67" s="5">
        <f t="shared" si="4"/>
        <v>0</v>
      </c>
      <c r="K67" s="5"/>
      <c r="L67" s="5" t="s">
        <v>79</v>
      </c>
    </row>
    <row r="68" ht="24" customHeight="1" spans="1:12">
      <c r="A68" s="4"/>
      <c r="B68" s="4"/>
      <c r="C68" s="4"/>
      <c r="D68" s="4" t="s">
        <v>93</v>
      </c>
      <c r="E68" s="5">
        <v>1</v>
      </c>
      <c r="F68" s="5">
        <v>4.14</v>
      </c>
      <c r="G68" s="5">
        <f t="shared" si="3"/>
        <v>4.14</v>
      </c>
      <c r="H68" s="5">
        <v>0</v>
      </c>
      <c r="I68" s="5">
        <v>0</v>
      </c>
      <c r="J68" s="5">
        <f t="shared" si="4"/>
        <v>0</v>
      </c>
      <c r="K68" s="5"/>
      <c r="L68" s="5" t="s">
        <v>66</v>
      </c>
    </row>
    <row r="69" ht="24" customHeight="1" spans="1:12">
      <c r="A69" s="4"/>
      <c r="B69" s="4"/>
      <c r="C69" s="4"/>
      <c r="D69" s="4" t="s">
        <v>94</v>
      </c>
      <c r="E69" s="5">
        <v>5</v>
      </c>
      <c r="F69" s="5">
        <v>3.984</v>
      </c>
      <c r="G69" s="5">
        <f t="shared" si="3"/>
        <v>19.92</v>
      </c>
      <c r="H69" s="5">
        <v>0</v>
      </c>
      <c r="I69" s="5">
        <v>0</v>
      </c>
      <c r="J69" s="5">
        <f t="shared" si="4"/>
        <v>0</v>
      </c>
      <c r="K69" s="5"/>
      <c r="L69" s="5" t="s">
        <v>95</v>
      </c>
    </row>
    <row r="70" ht="24" customHeight="1" spans="1:12">
      <c r="A70" s="4"/>
      <c r="B70" s="4"/>
      <c r="C70" s="4"/>
      <c r="D70" s="4" t="s">
        <v>96</v>
      </c>
      <c r="E70" s="5">
        <v>446</v>
      </c>
      <c r="F70" s="5">
        <v>7.287</v>
      </c>
      <c r="G70" s="5">
        <f t="shared" si="3"/>
        <v>3250.002</v>
      </c>
      <c r="H70" s="5">
        <v>0</v>
      </c>
      <c r="I70" s="5">
        <v>0</v>
      </c>
      <c r="J70" s="5">
        <f t="shared" si="4"/>
        <v>0</v>
      </c>
      <c r="K70" s="5"/>
      <c r="L70" s="5" t="s">
        <v>97</v>
      </c>
    </row>
    <row r="71" ht="24" customHeight="1" spans="1:12">
      <c r="A71" s="4"/>
      <c r="B71" s="4"/>
      <c r="C71" s="4"/>
      <c r="D71" s="4" t="s">
        <v>98</v>
      </c>
      <c r="E71" s="5">
        <v>9</v>
      </c>
      <c r="F71" s="5">
        <v>7.287</v>
      </c>
      <c r="G71" s="5">
        <f t="shared" si="3"/>
        <v>65.583</v>
      </c>
      <c r="H71" s="5">
        <v>0</v>
      </c>
      <c r="I71" s="5">
        <v>0</v>
      </c>
      <c r="J71" s="5">
        <f t="shared" si="4"/>
        <v>0</v>
      </c>
      <c r="K71" s="5"/>
      <c r="L71" s="5" t="s">
        <v>99</v>
      </c>
    </row>
    <row r="72" ht="24" customHeight="1" spans="1:12">
      <c r="A72" s="4"/>
      <c r="B72" s="4"/>
      <c r="C72" s="4"/>
      <c r="D72" s="4" t="s">
        <v>100</v>
      </c>
      <c r="E72" s="5">
        <v>1</v>
      </c>
      <c r="F72" s="5">
        <v>21.78</v>
      </c>
      <c r="G72" s="5">
        <f t="shared" si="3"/>
        <v>21.78</v>
      </c>
      <c r="H72" s="5">
        <v>0</v>
      </c>
      <c r="I72" s="5">
        <v>0</v>
      </c>
      <c r="J72" s="5">
        <f t="shared" si="4"/>
        <v>0</v>
      </c>
      <c r="K72" s="5"/>
      <c r="L72" s="5" t="s">
        <v>66</v>
      </c>
    </row>
    <row r="73" ht="24" customHeight="1" spans="1:12">
      <c r="A73" s="4"/>
      <c r="B73" s="4">
        <v>2</v>
      </c>
      <c r="C73" s="4" t="s">
        <v>101</v>
      </c>
      <c r="D73" s="4" t="s">
        <v>17</v>
      </c>
      <c r="E73" s="5">
        <f>SUM(E74)</f>
        <v>32</v>
      </c>
      <c r="F73" s="5"/>
      <c r="G73" s="5">
        <f>SUM(G74)</f>
        <v>668.6656</v>
      </c>
      <c r="H73" s="5">
        <f>SUM(H74)</f>
        <v>0</v>
      </c>
      <c r="I73" s="5"/>
      <c r="J73" s="5">
        <f>SUM(J74)</f>
        <v>0</v>
      </c>
      <c r="K73" s="5">
        <f>ROUND(J73,0)</f>
        <v>0</v>
      </c>
      <c r="L73" s="4"/>
    </row>
    <row r="74" ht="24" customHeight="1" spans="1:12">
      <c r="A74" s="4"/>
      <c r="B74" s="4"/>
      <c r="C74" s="4"/>
      <c r="D74" s="4" t="s">
        <v>102</v>
      </c>
      <c r="E74" s="5">
        <v>32</v>
      </c>
      <c r="F74" s="5">
        <v>20.8958</v>
      </c>
      <c r="G74" s="5">
        <f>E74*F74</f>
        <v>668.6656</v>
      </c>
      <c r="H74" s="5">
        <v>0</v>
      </c>
      <c r="I74" s="5">
        <v>0</v>
      </c>
      <c r="J74" s="5">
        <f>H74*I74</f>
        <v>0</v>
      </c>
      <c r="K74" s="5"/>
      <c r="L74" s="5" t="s">
        <v>103</v>
      </c>
    </row>
    <row r="75" ht="24" customHeight="1" spans="1:12">
      <c r="A75" s="4" t="s">
        <v>104</v>
      </c>
      <c r="B75" s="4" t="s">
        <v>15</v>
      </c>
      <c r="C75" s="4"/>
      <c r="D75" s="4"/>
      <c r="E75" s="5">
        <f>E76</f>
        <v>1</v>
      </c>
      <c r="F75" s="5"/>
      <c r="G75" s="5">
        <f>G76</f>
        <v>5.9915</v>
      </c>
      <c r="H75" s="5">
        <f>H76</f>
        <v>1</v>
      </c>
      <c r="I75" s="5"/>
      <c r="J75" s="5">
        <f>J76</f>
        <v>5.9915</v>
      </c>
      <c r="K75" s="5">
        <f>K76</f>
        <v>6</v>
      </c>
      <c r="L75" s="4"/>
    </row>
    <row r="76" ht="24" customHeight="1" spans="1:12">
      <c r="A76" s="4"/>
      <c r="B76" s="4">
        <v>1</v>
      </c>
      <c r="C76" s="4" t="s">
        <v>105</v>
      </c>
      <c r="D76" s="4" t="s">
        <v>17</v>
      </c>
      <c r="E76" s="5">
        <f>SUM(E77)</f>
        <v>1</v>
      </c>
      <c r="F76" s="5"/>
      <c r="G76" s="5">
        <f>SUM(G77)</f>
        <v>5.9915</v>
      </c>
      <c r="H76" s="5">
        <f>SUM(H77)</f>
        <v>1</v>
      </c>
      <c r="I76" s="5"/>
      <c r="J76" s="5">
        <f>SUM(J77)</f>
        <v>5.9915</v>
      </c>
      <c r="K76" s="5">
        <f>ROUND(J76,0)</f>
        <v>6</v>
      </c>
      <c r="L76" s="4"/>
    </row>
    <row r="77" ht="24" customHeight="1" spans="1:12">
      <c r="A77" s="4"/>
      <c r="B77" s="4"/>
      <c r="C77" s="4"/>
      <c r="D77" s="4" t="s">
        <v>106</v>
      </c>
      <c r="E77" s="5">
        <v>1</v>
      </c>
      <c r="F77" s="5">
        <v>5.9915</v>
      </c>
      <c r="G77" s="5">
        <f>E77*F77</f>
        <v>5.9915</v>
      </c>
      <c r="H77" s="5">
        <v>1</v>
      </c>
      <c r="I77" s="5">
        <v>5.9915</v>
      </c>
      <c r="J77" s="5">
        <f>H77*I77</f>
        <v>5.9915</v>
      </c>
      <c r="K77" s="5"/>
      <c r="L77" s="4" t="s">
        <v>23</v>
      </c>
    </row>
    <row r="78" ht="24" customHeight="1" spans="1:12">
      <c r="A78" s="4" t="s">
        <v>107</v>
      </c>
      <c r="B78" s="4" t="s">
        <v>15</v>
      </c>
      <c r="C78" s="4"/>
      <c r="D78" s="4"/>
      <c r="E78" s="5">
        <f>E79</f>
        <v>55</v>
      </c>
      <c r="F78" s="5"/>
      <c r="G78" s="5">
        <f>G79</f>
        <v>268.25</v>
      </c>
      <c r="H78" s="5">
        <f>H79</f>
        <v>55</v>
      </c>
      <c r="I78" s="5"/>
      <c r="J78" s="5">
        <f>J79</f>
        <v>268.25</v>
      </c>
      <c r="K78" s="5">
        <f>K79</f>
        <v>268</v>
      </c>
      <c r="L78" s="4"/>
    </row>
    <row r="79" ht="24" customHeight="1" spans="1:12">
      <c r="A79" s="4"/>
      <c r="B79" s="4">
        <v>1</v>
      </c>
      <c r="C79" s="4" t="s">
        <v>108</v>
      </c>
      <c r="D79" s="4" t="s">
        <v>17</v>
      </c>
      <c r="E79" s="5">
        <f>SUM(E80:E83)</f>
        <v>55</v>
      </c>
      <c r="F79" s="5"/>
      <c r="G79" s="5">
        <f>SUM(G80:G83)</f>
        <v>268.25</v>
      </c>
      <c r="H79" s="5">
        <f>SUM(H80:H83)</f>
        <v>55</v>
      </c>
      <c r="I79" s="5"/>
      <c r="J79" s="5">
        <f>SUM(J80:J83)</f>
        <v>268.25</v>
      </c>
      <c r="K79" s="5">
        <f>ROUND(J79,0)</f>
        <v>268</v>
      </c>
      <c r="L79" s="4"/>
    </row>
    <row r="80" ht="24" customHeight="1" spans="1:12">
      <c r="A80" s="4"/>
      <c r="B80" s="4"/>
      <c r="C80" s="4"/>
      <c r="D80" s="4" t="s">
        <v>109</v>
      </c>
      <c r="E80" s="5">
        <v>16</v>
      </c>
      <c r="F80" s="5">
        <v>4.95</v>
      </c>
      <c r="G80" s="5">
        <f>E80*F80</f>
        <v>79.2</v>
      </c>
      <c r="H80" s="5">
        <v>16</v>
      </c>
      <c r="I80" s="5">
        <v>4.95</v>
      </c>
      <c r="J80" s="5">
        <f>H80*I80</f>
        <v>79.2</v>
      </c>
      <c r="K80" s="5"/>
      <c r="L80" s="4" t="s">
        <v>23</v>
      </c>
    </row>
    <row r="81" ht="24" customHeight="1" spans="1:12">
      <c r="A81" s="4"/>
      <c r="B81" s="4"/>
      <c r="C81" s="4"/>
      <c r="D81" s="4" t="s">
        <v>110</v>
      </c>
      <c r="E81" s="5">
        <v>3</v>
      </c>
      <c r="F81" s="5">
        <v>2.2</v>
      </c>
      <c r="G81" s="5">
        <f>E81*F81</f>
        <v>6.6</v>
      </c>
      <c r="H81" s="5">
        <v>3</v>
      </c>
      <c r="I81" s="5">
        <v>2.2</v>
      </c>
      <c r="J81" s="5">
        <f>H81*I81</f>
        <v>6.6</v>
      </c>
      <c r="K81" s="5"/>
      <c r="L81" s="4" t="s">
        <v>23</v>
      </c>
    </row>
    <row r="82" ht="24" customHeight="1" spans="1:12">
      <c r="A82" s="4"/>
      <c r="B82" s="4"/>
      <c r="C82" s="4"/>
      <c r="D82" s="4" t="s">
        <v>111</v>
      </c>
      <c r="E82" s="5">
        <v>1</v>
      </c>
      <c r="F82" s="5">
        <v>6.05</v>
      </c>
      <c r="G82" s="5">
        <f>E82*F82</f>
        <v>6.05</v>
      </c>
      <c r="H82" s="5">
        <v>1</v>
      </c>
      <c r="I82" s="5">
        <v>6.05</v>
      </c>
      <c r="J82" s="5">
        <f>H82*I82</f>
        <v>6.05</v>
      </c>
      <c r="K82" s="5"/>
      <c r="L82" s="4" t="s">
        <v>23</v>
      </c>
    </row>
    <row r="83" ht="24" customHeight="1" spans="1:12">
      <c r="A83" s="4"/>
      <c r="B83" s="4"/>
      <c r="C83" s="4"/>
      <c r="D83" s="4" t="s">
        <v>112</v>
      </c>
      <c r="E83" s="5">
        <v>35</v>
      </c>
      <c r="F83" s="5">
        <v>5.04</v>
      </c>
      <c r="G83" s="5">
        <f>E83*F83</f>
        <v>176.4</v>
      </c>
      <c r="H83" s="5">
        <v>35</v>
      </c>
      <c r="I83" s="5">
        <v>5.04</v>
      </c>
      <c r="J83" s="5">
        <f>H83*I83</f>
        <v>176.4</v>
      </c>
      <c r="K83" s="5"/>
      <c r="L83" s="4" t="s">
        <v>23</v>
      </c>
    </row>
    <row r="84" ht="24" customHeight="1" spans="1:12">
      <c r="A84" s="4" t="s">
        <v>113</v>
      </c>
      <c r="B84" s="4" t="s">
        <v>15</v>
      </c>
      <c r="C84" s="4"/>
      <c r="D84" s="4"/>
      <c r="E84" s="5">
        <f>E85</f>
        <v>78</v>
      </c>
      <c r="F84" s="5"/>
      <c r="G84" s="5">
        <f>G85</f>
        <v>197.04</v>
      </c>
      <c r="H84" s="5">
        <f>H85</f>
        <v>78</v>
      </c>
      <c r="I84" s="5"/>
      <c r="J84" s="5">
        <f>J85</f>
        <v>197.04</v>
      </c>
      <c r="K84" s="5">
        <f>K85</f>
        <v>197</v>
      </c>
      <c r="L84" s="4"/>
    </row>
    <row r="85" ht="24" customHeight="1" spans="1:12">
      <c r="A85" s="4"/>
      <c r="B85" s="4">
        <v>1</v>
      </c>
      <c r="C85" s="4" t="s">
        <v>114</v>
      </c>
      <c r="D85" s="4" t="s">
        <v>17</v>
      </c>
      <c r="E85" s="5">
        <f>SUM(E86:E92)</f>
        <v>78</v>
      </c>
      <c r="F85" s="5"/>
      <c r="G85" s="5">
        <f>SUM(G86:G92)</f>
        <v>197.04</v>
      </c>
      <c r="H85" s="5">
        <f>SUM(H86:H92)</f>
        <v>78</v>
      </c>
      <c r="I85" s="5"/>
      <c r="J85" s="5">
        <f>SUM(J86:J92)</f>
        <v>197.04</v>
      </c>
      <c r="K85" s="5">
        <f>ROUND(J85,0)</f>
        <v>197</v>
      </c>
      <c r="L85" s="4"/>
    </row>
    <row r="86" ht="24" customHeight="1" spans="1:12">
      <c r="A86" s="4"/>
      <c r="B86" s="4"/>
      <c r="C86" s="4"/>
      <c r="D86" s="4" t="s">
        <v>115</v>
      </c>
      <c r="E86" s="5">
        <v>3</v>
      </c>
      <c r="F86" s="5">
        <v>2.52</v>
      </c>
      <c r="G86" s="5">
        <f t="shared" ref="G86:G92" si="5">E86*F86</f>
        <v>7.56</v>
      </c>
      <c r="H86" s="5">
        <v>3</v>
      </c>
      <c r="I86" s="5">
        <v>2.52</v>
      </c>
      <c r="J86" s="5">
        <f t="shared" ref="J86:J92" si="6">H86*I86</f>
        <v>7.56</v>
      </c>
      <c r="K86" s="5"/>
      <c r="L86" s="4" t="s">
        <v>23</v>
      </c>
    </row>
    <row r="87" ht="24" customHeight="1" spans="1:12">
      <c r="A87" s="4"/>
      <c r="B87" s="4"/>
      <c r="C87" s="4"/>
      <c r="D87" s="4" t="s">
        <v>116</v>
      </c>
      <c r="E87" s="5">
        <v>47</v>
      </c>
      <c r="F87" s="5">
        <v>2.52</v>
      </c>
      <c r="G87" s="5">
        <f t="shared" si="5"/>
        <v>118.44</v>
      </c>
      <c r="H87" s="5">
        <v>47</v>
      </c>
      <c r="I87" s="5">
        <v>2.52</v>
      </c>
      <c r="J87" s="5">
        <f t="shared" si="6"/>
        <v>118.44</v>
      </c>
      <c r="K87" s="5"/>
      <c r="L87" s="4" t="s">
        <v>23</v>
      </c>
    </row>
    <row r="88" ht="24" customHeight="1" spans="1:12">
      <c r="A88" s="4"/>
      <c r="B88" s="4"/>
      <c r="C88" s="4"/>
      <c r="D88" s="4" t="s">
        <v>116</v>
      </c>
      <c r="E88" s="5">
        <v>4</v>
      </c>
      <c r="F88" s="5">
        <v>2.52</v>
      </c>
      <c r="G88" s="5">
        <f t="shared" si="5"/>
        <v>10.08</v>
      </c>
      <c r="H88" s="5">
        <v>4</v>
      </c>
      <c r="I88" s="5">
        <v>2.52</v>
      </c>
      <c r="J88" s="5">
        <f t="shared" si="6"/>
        <v>10.08</v>
      </c>
      <c r="K88" s="5"/>
      <c r="L88" s="4" t="s">
        <v>23</v>
      </c>
    </row>
    <row r="89" ht="24" customHeight="1" spans="1:12">
      <c r="A89" s="4"/>
      <c r="B89" s="4"/>
      <c r="C89" s="4"/>
      <c r="D89" s="4" t="s">
        <v>116</v>
      </c>
      <c r="E89" s="5">
        <v>1</v>
      </c>
      <c r="F89" s="5">
        <v>3.6</v>
      </c>
      <c r="G89" s="5">
        <f t="shared" si="5"/>
        <v>3.6</v>
      </c>
      <c r="H89" s="5">
        <v>1</v>
      </c>
      <c r="I89" s="5">
        <v>3.6</v>
      </c>
      <c r="J89" s="5">
        <f t="shared" si="6"/>
        <v>3.6</v>
      </c>
      <c r="K89" s="5"/>
      <c r="L89" s="4" t="s">
        <v>23</v>
      </c>
    </row>
    <row r="90" ht="24" customHeight="1" spans="1:12">
      <c r="A90" s="4"/>
      <c r="B90" s="4"/>
      <c r="C90" s="4"/>
      <c r="D90" s="4" t="s">
        <v>117</v>
      </c>
      <c r="E90" s="5">
        <v>10</v>
      </c>
      <c r="F90" s="5">
        <v>2.304</v>
      </c>
      <c r="G90" s="5">
        <f t="shared" si="5"/>
        <v>23.04</v>
      </c>
      <c r="H90" s="5">
        <v>10</v>
      </c>
      <c r="I90" s="5">
        <v>2.304</v>
      </c>
      <c r="J90" s="5">
        <f t="shared" si="6"/>
        <v>23.04</v>
      </c>
      <c r="K90" s="5"/>
      <c r="L90" s="4" t="s">
        <v>23</v>
      </c>
    </row>
    <row r="91" ht="24" customHeight="1" spans="1:12">
      <c r="A91" s="4"/>
      <c r="B91" s="4"/>
      <c r="C91" s="4"/>
      <c r="D91" s="4" t="s">
        <v>118</v>
      </c>
      <c r="E91" s="5">
        <v>12</v>
      </c>
      <c r="F91" s="5">
        <v>2.64</v>
      </c>
      <c r="G91" s="5">
        <f t="shared" si="5"/>
        <v>31.68</v>
      </c>
      <c r="H91" s="5">
        <v>12</v>
      </c>
      <c r="I91" s="5">
        <v>2.64</v>
      </c>
      <c r="J91" s="5">
        <f t="shared" si="6"/>
        <v>31.68</v>
      </c>
      <c r="K91" s="5"/>
      <c r="L91" s="4" t="s">
        <v>23</v>
      </c>
    </row>
    <row r="92" ht="24" customHeight="1" spans="1:12">
      <c r="A92" s="4"/>
      <c r="B92" s="4"/>
      <c r="C92" s="4"/>
      <c r="D92" s="4" t="s">
        <v>118</v>
      </c>
      <c r="E92" s="5">
        <v>1</v>
      </c>
      <c r="F92" s="5">
        <v>2.64</v>
      </c>
      <c r="G92" s="5">
        <f t="shared" si="5"/>
        <v>2.64</v>
      </c>
      <c r="H92" s="5">
        <v>1</v>
      </c>
      <c r="I92" s="5">
        <v>2.64</v>
      </c>
      <c r="J92" s="5">
        <f t="shared" si="6"/>
        <v>2.64</v>
      </c>
      <c r="K92" s="5"/>
      <c r="L92" s="4" t="s">
        <v>23</v>
      </c>
    </row>
    <row r="93" ht="24" customHeight="1" spans="1:12">
      <c r="A93" s="4" t="s">
        <v>119</v>
      </c>
      <c r="B93" s="4" t="s">
        <v>15</v>
      </c>
      <c r="C93" s="4"/>
      <c r="D93" s="4"/>
      <c r="E93" s="5">
        <f>E94+E96+E99</f>
        <v>18</v>
      </c>
      <c r="F93" s="5"/>
      <c r="G93" s="5">
        <f>G94+G96+G99</f>
        <v>84.2333</v>
      </c>
      <c r="H93" s="5">
        <f>H94+H96+H99</f>
        <v>11</v>
      </c>
      <c r="I93" s="5"/>
      <c r="J93" s="5">
        <f>J94+J96+J99</f>
        <v>48.2513</v>
      </c>
      <c r="K93" s="5">
        <f>K94+K96+K99</f>
        <v>48</v>
      </c>
      <c r="L93" s="4"/>
    </row>
    <row r="94" ht="24" customHeight="1" spans="1:12">
      <c r="A94" s="4"/>
      <c r="B94" s="4">
        <v>1</v>
      </c>
      <c r="C94" s="4" t="s">
        <v>120</v>
      </c>
      <c r="D94" s="4" t="s">
        <v>17</v>
      </c>
      <c r="E94" s="5">
        <f>SUM(E95)</f>
        <v>1</v>
      </c>
      <c r="F94" s="5"/>
      <c r="G94" s="5">
        <f>SUM(G95)</f>
        <v>4.95</v>
      </c>
      <c r="H94" s="5">
        <f>SUM(H95)</f>
        <v>0</v>
      </c>
      <c r="I94" s="5"/>
      <c r="J94" s="5">
        <f>SUM(J95)</f>
        <v>0</v>
      </c>
      <c r="K94" s="5">
        <f>ROUND(J94,0)</f>
        <v>0</v>
      </c>
      <c r="L94" s="4"/>
    </row>
    <row r="95" ht="24" customHeight="1" spans="1:12">
      <c r="A95" s="4"/>
      <c r="B95" s="4"/>
      <c r="C95" s="4"/>
      <c r="D95" s="4" t="s">
        <v>121</v>
      </c>
      <c r="E95" s="5">
        <v>1</v>
      </c>
      <c r="F95" s="5">
        <v>4.95</v>
      </c>
      <c r="G95" s="5">
        <f>E95*F95</f>
        <v>4.95</v>
      </c>
      <c r="H95" s="5">
        <v>0</v>
      </c>
      <c r="I95" s="5">
        <v>0</v>
      </c>
      <c r="J95" s="5">
        <f>H95*I95</f>
        <v>0</v>
      </c>
      <c r="K95" s="5"/>
      <c r="L95" s="5" t="s">
        <v>31</v>
      </c>
    </row>
    <row r="96" ht="24" customHeight="1" spans="1:12">
      <c r="A96" s="4"/>
      <c r="B96" s="4">
        <v>2</v>
      </c>
      <c r="C96" s="4" t="s">
        <v>122</v>
      </c>
      <c r="D96" s="4" t="s">
        <v>17</v>
      </c>
      <c r="E96" s="5">
        <f>SUM(E97:E98)</f>
        <v>12</v>
      </c>
      <c r="F96" s="5"/>
      <c r="G96" s="5">
        <f>SUM(G97:G98)</f>
        <v>62.28</v>
      </c>
      <c r="H96" s="5">
        <f>SUM(H97:H98)</f>
        <v>6</v>
      </c>
      <c r="I96" s="5"/>
      <c r="J96" s="5">
        <f>SUM(J97:J98)</f>
        <v>31.248</v>
      </c>
      <c r="K96" s="5">
        <f>ROUND(J96,0)</f>
        <v>31</v>
      </c>
      <c r="L96" s="4"/>
    </row>
    <row r="97" ht="24" customHeight="1" spans="1:12">
      <c r="A97" s="4"/>
      <c r="B97" s="4"/>
      <c r="C97" s="4"/>
      <c r="D97" s="4" t="s">
        <v>123</v>
      </c>
      <c r="E97" s="5">
        <v>11</v>
      </c>
      <c r="F97" s="5">
        <v>5.172</v>
      </c>
      <c r="G97" s="5">
        <f>E97*F97</f>
        <v>56.892</v>
      </c>
      <c r="H97" s="5">
        <v>5</v>
      </c>
      <c r="I97" s="5">
        <v>5.172</v>
      </c>
      <c r="J97" s="5">
        <f>H97*I97</f>
        <v>25.86</v>
      </c>
      <c r="K97" s="5"/>
      <c r="L97" s="5" t="s">
        <v>124</v>
      </c>
    </row>
    <row r="98" ht="24" customHeight="1" spans="1:12">
      <c r="A98" s="4"/>
      <c r="B98" s="4"/>
      <c r="C98" s="4"/>
      <c r="D98" s="4" t="s">
        <v>125</v>
      </c>
      <c r="E98" s="5">
        <v>1</v>
      </c>
      <c r="F98" s="5">
        <v>5.388</v>
      </c>
      <c r="G98" s="5">
        <f>E98*F98</f>
        <v>5.388</v>
      </c>
      <c r="H98" s="5">
        <v>1</v>
      </c>
      <c r="I98" s="5">
        <v>5.388</v>
      </c>
      <c r="J98" s="5">
        <f>H98*I98</f>
        <v>5.388</v>
      </c>
      <c r="K98" s="5"/>
      <c r="L98" s="4" t="s">
        <v>23</v>
      </c>
    </row>
    <row r="99" ht="24" customHeight="1" spans="1:12">
      <c r="A99" s="4"/>
      <c r="B99" s="4">
        <v>3</v>
      </c>
      <c r="C99" s="4" t="s">
        <v>126</v>
      </c>
      <c r="D99" s="4" t="s">
        <v>17</v>
      </c>
      <c r="E99" s="5">
        <f>SUM(E100:E102)</f>
        <v>5</v>
      </c>
      <c r="F99" s="5"/>
      <c r="G99" s="5">
        <f>SUM(G100:G102)</f>
        <v>17.0033</v>
      </c>
      <c r="H99" s="5">
        <f>SUM(H100:H102)</f>
        <v>5</v>
      </c>
      <c r="I99" s="5"/>
      <c r="J99" s="5">
        <f>SUM(J100:J102)</f>
        <v>17.0033</v>
      </c>
      <c r="K99" s="5">
        <f>ROUND(J99,0)</f>
        <v>17</v>
      </c>
      <c r="L99" s="4"/>
    </row>
    <row r="100" ht="24" customHeight="1" spans="1:12">
      <c r="A100" s="4"/>
      <c r="B100" s="4"/>
      <c r="C100" s="4"/>
      <c r="D100" s="4" t="s">
        <v>127</v>
      </c>
      <c r="E100" s="5">
        <v>3</v>
      </c>
      <c r="F100" s="5">
        <v>3.405</v>
      </c>
      <c r="G100" s="5">
        <f>E100*F100</f>
        <v>10.215</v>
      </c>
      <c r="H100" s="5">
        <v>3</v>
      </c>
      <c r="I100" s="5">
        <v>3.405</v>
      </c>
      <c r="J100" s="5">
        <f>H100*I100</f>
        <v>10.215</v>
      </c>
      <c r="K100" s="5"/>
      <c r="L100" s="4" t="s">
        <v>23</v>
      </c>
    </row>
    <row r="101" ht="24" customHeight="1" spans="1:12">
      <c r="A101" s="4"/>
      <c r="B101" s="4"/>
      <c r="C101" s="4"/>
      <c r="D101" s="4" t="s">
        <v>128</v>
      </c>
      <c r="E101" s="5">
        <v>1</v>
      </c>
      <c r="F101" s="5">
        <v>3.3833</v>
      </c>
      <c r="G101" s="5">
        <f>E101*F101</f>
        <v>3.3833</v>
      </c>
      <c r="H101" s="5">
        <v>1</v>
      </c>
      <c r="I101" s="5">
        <v>3.3833</v>
      </c>
      <c r="J101" s="5">
        <f>H101*I101</f>
        <v>3.3833</v>
      </c>
      <c r="K101" s="5"/>
      <c r="L101" s="4" t="s">
        <v>23</v>
      </c>
    </row>
    <row r="102" ht="24" customHeight="1" spans="1:12">
      <c r="A102" s="4"/>
      <c r="B102" s="4"/>
      <c r="C102" s="4"/>
      <c r="D102" s="4" t="s">
        <v>129</v>
      </c>
      <c r="E102" s="5">
        <v>1</v>
      </c>
      <c r="F102" s="5">
        <v>3.405</v>
      </c>
      <c r="G102" s="5">
        <f>E102*F102</f>
        <v>3.405</v>
      </c>
      <c r="H102" s="5">
        <v>1</v>
      </c>
      <c r="I102" s="5">
        <v>3.405</v>
      </c>
      <c r="J102" s="5">
        <f>H102*I102</f>
        <v>3.405</v>
      </c>
      <c r="K102" s="5"/>
      <c r="L102" s="4" t="s">
        <v>23</v>
      </c>
    </row>
    <row r="103" ht="24" customHeight="1" spans="1:12">
      <c r="A103" s="4" t="s">
        <v>130</v>
      </c>
      <c r="B103" s="4" t="s">
        <v>15</v>
      </c>
      <c r="C103" s="4"/>
      <c r="D103" s="4"/>
      <c r="E103" s="5">
        <f>E104</f>
        <v>56</v>
      </c>
      <c r="F103" s="5"/>
      <c r="G103" s="5">
        <f>G104</f>
        <v>232.345</v>
      </c>
      <c r="H103" s="5">
        <f>H104</f>
        <v>7</v>
      </c>
      <c r="I103" s="5"/>
      <c r="J103" s="5">
        <f>J104</f>
        <v>27.825</v>
      </c>
      <c r="K103" s="5">
        <f>K104</f>
        <v>28</v>
      </c>
      <c r="L103" s="4"/>
    </row>
    <row r="104" ht="24" customHeight="1" spans="1:12">
      <c r="A104" s="4"/>
      <c r="B104" s="4">
        <v>1</v>
      </c>
      <c r="C104" s="4" t="s">
        <v>131</v>
      </c>
      <c r="D104" s="4" t="s">
        <v>17</v>
      </c>
      <c r="E104" s="5">
        <f>SUM(E105:E106)</f>
        <v>56</v>
      </c>
      <c r="F104" s="5"/>
      <c r="G104" s="5">
        <f>SUM(G105:G106)</f>
        <v>232.345</v>
      </c>
      <c r="H104" s="5">
        <f>SUM(H105:H106)</f>
        <v>7</v>
      </c>
      <c r="I104" s="5"/>
      <c r="J104" s="5">
        <f>SUM(J105:J106)</f>
        <v>27.825</v>
      </c>
      <c r="K104" s="5">
        <f>ROUND(J104,0)</f>
        <v>28</v>
      </c>
      <c r="L104" s="4"/>
    </row>
    <row r="105" s="1" customFormat="1" ht="24" customHeight="1" spans="1:12">
      <c r="A105" s="4"/>
      <c r="B105" s="4"/>
      <c r="C105" s="4"/>
      <c r="D105" s="4" t="s">
        <v>132</v>
      </c>
      <c r="E105" s="5">
        <v>51</v>
      </c>
      <c r="F105" s="5">
        <v>3.975</v>
      </c>
      <c r="G105" s="5">
        <f>E105*F105</f>
        <v>202.725</v>
      </c>
      <c r="H105" s="5">
        <v>7</v>
      </c>
      <c r="I105" s="5">
        <v>3.975</v>
      </c>
      <c r="J105" s="5">
        <f>H105*I105</f>
        <v>27.825</v>
      </c>
      <c r="K105" s="5"/>
      <c r="L105" s="5" t="s">
        <v>133</v>
      </c>
    </row>
    <row r="106" s="1" customFormat="1" ht="24" customHeight="1" spans="1:12">
      <c r="A106" s="4"/>
      <c r="B106" s="4"/>
      <c r="C106" s="4"/>
      <c r="D106" s="4" t="s">
        <v>134</v>
      </c>
      <c r="E106" s="5">
        <v>5</v>
      </c>
      <c r="F106" s="5">
        <v>5.924</v>
      </c>
      <c r="G106" s="5">
        <f>E106*F106</f>
        <v>29.62</v>
      </c>
      <c r="H106" s="5">
        <v>0</v>
      </c>
      <c r="I106" s="5">
        <v>0</v>
      </c>
      <c r="J106" s="5">
        <f>H106*I106</f>
        <v>0</v>
      </c>
      <c r="K106" s="5"/>
      <c r="L106" s="5" t="s">
        <v>135</v>
      </c>
    </row>
    <row r="107" ht="24" customHeight="1" spans="1:12">
      <c r="A107" s="4" t="s">
        <v>136</v>
      </c>
      <c r="B107" s="4" t="s">
        <v>15</v>
      </c>
      <c r="C107" s="4"/>
      <c r="D107" s="4"/>
      <c r="E107" s="5">
        <f>E108+E110</f>
        <v>8</v>
      </c>
      <c r="F107" s="5"/>
      <c r="G107" s="5">
        <f>G108+G110</f>
        <v>66.11</v>
      </c>
      <c r="H107" s="5">
        <f>H108+H110</f>
        <v>0</v>
      </c>
      <c r="I107" s="5"/>
      <c r="J107" s="5">
        <f>J108+J110</f>
        <v>0</v>
      </c>
      <c r="K107" s="5">
        <f>K108+K110</f>
        <v>0</v>
      </c>
      <c r="L107" s="4"/>
    </row>
    <row r="108" ht="24" customHeight="1" spans="1:12">
      <c r="A108" s="4"/>
      <c r="B108" s="4">
        <v>1</v>
      </c>
      <c r="C108" s="4" t="s">
        <v>137</v>
      </c>
      <c r="D108" s="4" t="s">
        <v>17</v>
      </c>
      <c r="E108" s="5">
        <f>SUM(E109)</f>
        <v>2</v>
      </c>
      <c r="F108" s="5"/>
      <c r="G108" s="5">
        <f>SUM(G109)</f>
        <v>29.04</v>
      </c>
      <c r="H108" s="5">
        <f>SUM(H109)</f>
        <v>0</v>
      </c>
      <c r="I108" s="5"/>
      <c r="J108" s="5">
        <f>SUM(J109)</f>
        <v>0</v>
      </c>
      <c r="K108" s="5">
        <f>ROUND(J108,0)</f>
        <v>0</v>
      </c>
      <c r="L108" s="4"/>
    </row>
    <row r="109" ht="24" customHeight="1" spans="1:12">
      <c r="A109" s="4"/>
      <c r="B109" s="4"/>
      <c r="C109" s="4"/>
      <c r="D109" s="4" t="s">
        <v>138</v>
      </c>
      <c r="E109" s="5">
        <v>2</v>
      </c>
      <c r="F109" s="5">
        <v>14.52</v>
      </c>
      <c r="G109" s="5">
        <f>E109*F109</f>
        <v>29.04</v>
      </c>
      <c r="H109" s="5">
        <v>0</v>
      </c>
      <c r="I109" s="5">
        <v>0</v>
      </c>
      <c r="J109" s="5">
        <f>H109*I109</f>
        <v>0</v>
      </c>
      <c r="K109" s="5"/>
      <c r="L109" s="5" t="s">
        <v>139</v>
      </c>
    </row>
    <row r="110" ht="24" customHeight="1" spans="1:12">
      <c r="A110" s="4"/>
      <c r="B110" s="4">
        <v>2</v>
      </c>
      <c r="C110" s="4" t="s">
        <v>140</v>
      </c>
      <c r="D110" s="4" t="s">
        <v>17</v>
      </c>
      <c r="E110" s="5">
        <f>SUM(E111:E112)</f>
        <v>6</v>
      </c>
      <c r="F110" s="5"/>
      <c r="G110" s="5">
        <f>SUM(G111:G112)</f>
        <v>37.07</v>
      </c>
      <c r="H110" s="5">
        <f>SUM(H111:H112)</f>
        <v>0</v>
      </c>
      <c r="I110" s="5"/>
      <c r="J110" s="5">
        <f>SUM(J111:J112)</f>
        <v>0</v>
      </c>
      <c r="K110" s="5">
        <f>ROUND(J110,0)</f>
        <v>0</v>
      </c>
      <c r="L110" s="4"/>
    </row>
    <row r="111" ht="24" customHeight="1" spans="1:12">
      <c r="A111" s="4"/>
      <c r="B111" s="4"/>
      <c r="C111" s="4"/>
      <c r="D111" s="4" t="s">
        <v>141</v>
      </c>
      <c r="E111" s="5">
        <v>1</v>
      </c>
      <c r="F111" s="5">
        <v>3.69</v>
      </c>
      <c r="G111" s="5">
        <f>E111*F111</f>
        <v>3.69</v>
      </c>
      <c r="H111" s="5">
        <v>0</v>
      </c>
      <c r="I111" s="5">
        <v>0</v>
      </c>
      <c r="J111" s="5">
        <f>H111*I111</f>
        <v>0</v>
      </c>
      <c r="K111" s="5"/>
      <c r="L111" s="5" t="s">
        <v>66</v>
      </c>
    </row>
    <row r="112" ht="24" customHeight="1" spans="1:12">
      <c r="A112" s="4"/>
      <c r="B112" s="4"/>
      <c r="C112" s="4"/>
      <c r="D112" s="4" t="s">
        <v>142</v>
      </c>
      <c r="E112" s="5">
        <v>5</v>
      </c>
      <c r="F112" s="5">
        <v>6.676</v>
      </c>
      <c r="G112" s="5">
        <f>E112*F112</f>
        <v>33.38</v>
      </c>
      <c r="H112" s="5">
        <v>0</v>
      </c>
      <c r="I112" s="5">
        <v>0</v>
      </c>
      <c r="J112" s="5">
        <f>H112*I112</f>
        <v>0</v>
      </c>
      <c r="K112" s="5"/>
      <c r="L112" s="5" t="s">
        <v>95</v>
      </c>
    </row>
    <row r="113" ht="24" customHeight="1" spans="1:12">
      <c r="A113" s="4" t="s">
        <v>143</v>
      </c>
      <c r="B113" s="4" t="s">
        <v>15</v>
      </c>
      <c r="C113" s="4"/>
      <c r="D113" s="4"/>
      <c r="E113" s="5">
        <f>E114+E129</f>
        <v>90</v>
      </c>
      <c r="F113" s="5"/>
      <c r="G113" s="5">
        <f>G114+G129</f>
        <v>446.1297</v>
      </c>
      <c r="H113" s="5">
        <f>H114+H129</f>
        <v>26</v>
      </c>
      <c r="I113" s="5"/>
      <c r="J113" s="5">
        <f>J114+J129</f>
        <v>97.8823</v>
      </c>
      <c r="K113" s="5">
        <f>K114+K129</f>
        <v>98</v>
      </c>
      <c r="L113" s="4"/>
    </row>
    <row r="114" ht="24" customHeight="1" spans="1:12">
      <c r="A114" s="4"/>
      <c r="B114" s="4">
        <v>1</v>
      </c>
      <c r="C114" s="4" t="s">
        <v>144</v>
      </c>
      <c r="D114" s="4" t="s">
        <v>17</v>
      </c>
      <c r="E114" s="5">
        <f>SUM(E115:E128)</f>
        <v>24</v>
      </c>
      <c r="F114" s="5"/>
      <c r="G114" s="5">
        <f>SUM(G115:G128)</f>
        <v>84.168</v>
      </c>
      <c r="H114" s="5">
        <f>SUM(H115:H128)</f>
        <v>24</v>
      </c>
      <c r="I114" s="5"/>
      <c r="J114" s="5">
        <f>SUM(J115:J128)</f>
        <v>84.168</v>
      </c>
      <c r="K114" s="5">
        <f>ROUND(J114,0)</f>
        <v>84</v>
      </c>
      <c r="L114" s="4"/>
    </row>
    <row r="115" ht="24" customHeight="1" spans="1:12">
      <c r="A115" s="4"/>
      <c r="B115" s="4"/>
      <c r="C115" s="4"/>
      <c r="D115" s="4" t="s">
        <v>145</v>
      </c>
      <c r="E115" s="5">
        <v>2</v>
      </c>
      <c r="F115" s="5">
        <v>3.08</v>
      </c>
      <c r="G115" s="5">
        <f t="shared" ref="G115:G128" si="7">E115*F115</f>
        <v>6.16</v>
      </c>
      <c r="H115" s="5">
        <v>2</v>
      </c>
      <c r="I115" s="5">
        <v>3.08</v>
      </c>
      <c r="J115" s="5">
        <f t="shared" ref="J115:J128" si="8">H115*I115</f>
        <v>6.16</v>
      </c>
      <c r="K115" s="5"/>
      <c r="L115" s="4" t="s">
        <v>23</v>
      </c>
    </row>
    <row r="116" ht="24" customHeight="1" spans="1:12">
      <c r="A116" s="4"/>
      <c r="B116" s="4"/>
      <c r="C116" s="4"/>
      <c r="D116" s="4" t="s">
        <v>146</v>
      </c>
      <c r="E116" s="5">
        <v>3</v>
      </c>
      <c r="F116" s="5">
        <v>5.5</v>
      </c>
      <c r="G116" s="5">
        <f t="shared" si="7"/>
        <v>16.5</v>
      </c>
      <c r="H116" s="5">
        <v>3</v>
      </c>
      <c r="I116" s="5">
        <v>5.5</v>
      </c>
      <c r="J116" s="5">
        <f t="shared" si="8"/>
        <v>16.5</v>
      </c>
      <c r="K116" s="5"/>
      <c r="L116" s="4" t="s">
        <v>23</v>
      </c>
    </row>
    <row r="117" ht="24" customHeight="1" spans="1:12">
      <c r="A117" s="4"/>
      <c r="B117" s="4"/>
      <c r="C117" s="4"/>
      <c r="D117" s="4" t="s">
        <v>147</v>
      </c>
      <c r="E117" s="5">
        <v>4</v>
      </c>
      <c r="F117" s="5">
        <v>2.2</v>
      </c>
      <c r="G117" s="5">
        <f t="shared" si="7"/>
        <v>8.8</v>
      </c>
      <c r="H117" s="5">
        <v>4</v>
      </c>
      <c r="I117" s="5">
        <v>2.2</v>
      </c>
      <c r="J117" s="5">
        <f t="shared" si="8"/>
        <v>8.8</v>
      </c>
      <c r="K117" s="5"/>
      <c r="L117" s="4" t="s">
        <v>23</v>
      </c>
    </row>
    <row r="118" ht="24" customHeight="1" spans="1:12">
      <c r="A118" s="4"/>
      <c r="B118" s="4"/>
      <c r="C118" s="4"/>
      <c r="D118" s="4" t="s">
        <v>148</v>
      </c>
      <c r="E118" s="5">
        <v>1</v>
      </c>
      <c r="F118" s="5">
        <v>1.68</v>
      </c>
      <c r="G118" s="5">
        <f t="shared" si="7"/>
        <v>1.68</v>
      </c>
      <c r="H118" s="5">
        <v>1</v>
      </c>
      <c r="I118" s="5">
        <v>1.68</v>
      </c>
      <c r="J118" s="5">
        <f t="shared" si="8"/>
        <v>1.68</v>
      </c>
      <c r="K118" s="5"/>
      <c r="L118" s="4" t="s">
        <v>23</v>
      </c>
    </row>
    <row r="119" ht="24" customHeight="1" spans="1:12">
      <c r="A119" s="4"/>
      <c r="B119" s="4"/>
      <c r="C119" s="4"/>
      <c r="D119" s="4" t="s">
        <v>148</v>
      </c>
      <c r="E119" s="5">
        <v>2</v>
      </c>
      <c r="F119" s="5">
        <v>2.2</v>
      </c>
      <c r="G119" s="5">
        <f t="shared" si="7"/>
        <v>4.4</v>
      </c>
      <c r="H119" s="5">
        <v>2</v>
      </c>
      <c r="I119" s="5">
        <v>2.2</v>
      </c>
      <c r="J119" s="5">
        <f t="shared" si="8"/>
        <v>4.4</v>
      </c>
      <c r="K119" s="5"/>
      <c r="L119" s="4" t="s">
        <v>23</v>
      </c>
    </row>
    <row r="120" ht="24" customHeight="1" spans="1:12">
      <c r="A120" s="4"/>
      <c r="B120" s="4"/>
      <c r="C120" s="4"/>
      <c r="D120" s="4" t="s">
        <v>148</v>
      </c>
      <c r="E120" s="5">
        <v>1</v>
      </c>
      <c r="F120" s="5">
        <v>2.4</v>
      </c>
      <c r="G120" s="5">
        <f t="shared" si="7"/>
        <v>2.4</v>
      </c>
      <c r="H120" s="5">
        <v>1</v>
      </c>
      <c r="I120" s="5">
        <v>2.4</v>
      </c>
      <c r="J120" s="5">
        <f t="shared" si="8"/>
        <v>2.4</v>
      </c>
      <c r="K120" s="5"/>
      <c r="L120" s="4" t="s">
        <v>23</v>
      </c>
    </row>
    <row r="121" ht="24" customHeight="1" spans="1:12">
      <c r="A121" s="4"/>
      <c r="B121" s="4"/>
      <c r="C121" s="4"/>
      <c r="D121" s="4" t="s">
        <v>149</v>
      </c>
      <c r="E121" s="5">
        <v>1</v>
      </c>
      <c r="F121" s="5">
        <v>3.08</v>
      </c>
      <c r="G121" s="5">
        <f t="shared" si="7"/>
        <v>3.08</v>
      </c>
      <c r="H121" s="5">
        <v>1</v>
      </c>
      <c r="I121" s="5">
        <v>3.08</v>
      </c>
      <c r="J121" s="5">
        <f t="shared" si="8"/>
        <v>3.08</v>
      </c>
      <c r="K121" s="5"/>
      <c r="L121" s="4" t="s">
        <v>23</v>
      </c>
    </row>
    <row r="122" ht="24" customHeight="1" spans="1:12">
      <c r="A122" s="4"/>
      <c r="B122" s="4"/>
      <c r="C122" s="4"/>
      <c r="D122" s="4" t="s">
        <v>149</v>
      </c>
      <c r="E122" s="5">
        <v>1</v>
      </c>
      <c r="F122" s="5">
        <v>4.4</v>
      </c>
      <c r="G122" s="5">
        <f t="shared" si="7"/>
        <v>4.4</v>
      </c>
      <c r="H122" s="5">
        <v>1</v>
      </c>
      <c r="I122" s="5">
        <v>4.4</v>
      </c>
      <c r="J122" s="5">
        <f t="shared" si="8"/>
        <v>4.4</v>
      </c>
      <c r="K122" s="5"/>
      <c r="L122" s="4" t="s">
        <v>23</v>
      </c>
    </row>
    <row r="123" ht="24" customHeight="1" spans="1:12">
      <c r="A123" s="4"/>
      <c r="B123" s="4"/>
      <c r="C123" s="4"/>
      <c r="D123" s="4" t="s">
        <v>150</v>
      </c>
      <c r="E123" s="5">
        <v>1</v>
      </c>
      <c r="F123" s="5">
        <v>6.05</v>
      </c>
      <c r="G123" s="5">
        <f t="shared" si="7"/>
        <v>6.05</v>
      </c>
      <c r="H123" s="5">
        <v>1</v>
      </c>
      <c r="I123" s="5">
        <v>6.05</v>
      </c>
      <c r="J123" s="5">
        <f t="shared" si="8"/>
        <v>6.05</v>
      </c>
      <c r="K123" s="5"/>
      <c r="L123" s="4" t="s">
        <v>23</v>
      </c>
    </row>
    <row r="124" ht="24" customHeight="1" spans="1:12">
      <c r="A124" s="4"/>
      <c r="B124" s="4"/>
      <c r="C124" s="4"/>
      <c r="D124" s="4" t="s">
        <v>151</v>
      </c>
      <c r="E124" s="5">
        <v>1</v>
      </c>
      <c r="F124" s="5">
        <v>3.08</v>
      </c>
      <c r="G124" s="5">
        <f t="shared" si="7"/>
        <v>3.08</v>
      </c>
      <c r="H124" s="5">
        <v>1</v>
      </c>
      <c r="I124" s="5">
        <v>3.08</v>
      </c>
      <c r="J124" s="5">
        <f t="shared" si="8"/>
        <v>3.08</v>
      </c>
      <c r="K124" s="5"/>
      <c r="L124" s="4" t="s">
        <v>23</v>
      </c>
    </row>
    <row r="125" ht="24" customHeight="1" spans="1:12">
      <c r="A125" s="4"/>
      <c r="B125" s="4"/>
      <c r="C125" s="4"/>
      <c r="D125" s="4" t="s">
        <v>152</v>
      </c>
      <c r="E125" s="5">
        <v>1</v>
      </c>
      <c r="F125" s="5">
        <v>3.388</v>
      </c>
      <c r="G125" s="5">
        <f t="shared" si="7"/>
        <v>3.388</v>
      </c>
      <c r="H125" s="5">
        <v>1</v>
      </c>
      <c r="I125" s="5">
        <v>3.388</v>
      </c>
      <c r="J125" s="5">
        <f t="shared" si="8"/>
        <v>3.388</v>
      </c>
      <c r="K125" s="5"/>
      <c r="L125" s="4" t="s">
        <v>23</v>
      </c>
    </row>
    <row r="126" ht="24" customHeight="1" spans="1:12">
      <c r="A126" s="4"/>
      <c r="B126" s="4"/>
      <c r="C126" s="4"/>
      <c r="D126" s="4" t="s">
        <v>152</v>
      </c>
      <c r="E126" s="5">
        <v>3</v>
      </c>
      <c r="F126" s="5">
        <v>6.05</v>
      </c>
      <c r="G126" s="5">
        <f t="shared" si="7"/>
        <v>18.15</v>
      </c>
      <c r="H126" s="5">
        <v>3</v>
      </c>
      <c r="I126" s="5">
        <v>6.05</v>
      </c>
      <c r="J126" s="5">
        <f t="shared" si="8"/>
        <v>18.15</v>
      </c>
      <c r="K126" s="5"/>
      <c r="L126" s="4" t="s">
        <v>23</v>
      </c>
    </row>
    <row r="127" ht="24" customHeight="1" spans="1:12">
      <c r="A127" s="4"/>
      <c r="B127" s="4"/>
      <c r="C127" s="4"/>
      <c r="D127" s="4" t="s">
        <v>153</v>
      </c>
      <c r="E127" s="5">
        <v>2</v>
      </c>
      <c r="F127" s="5">
        <v>2.2</v>
      </c>
      <c r="G127" s="5">
        <f t="shared" si="7"/>
        <v>4.4</v>
      </c>
      <c r="H127" s="5">
        <v>2</v>
      </c>
      <c r="I127" s="5">
        <v>2.2</v>
      </c>
      <c r="J127" s="5">
        <f t="shared" si="8"/>
        <v>4.4</v>
      </c>
      <c r="K127" s="5"/>
      <c r="L127" s="4" t="s">
        <v>23</v>
      </c>
    </row>
    <row r="128" ht="24" customHeight="1" spans="1:12">
      <c r="A128" s="4"/>
      <c r="B128" s="4"/>
      <c r="C128" s="4"/>
      <c r="D128" s="4" t="s">
        <v>154</v>
      </c>
      <c r="E128" s="5">
        <v>1</v>
      </c>
      <c r="F128" s="5">
        <v>1.68</v>
      </c>
      <c r="G128" s="5">
        <f t="shared" si="7"/>
        <v>1.68</v>
      </c>
      <c r="H128" s="5">
        <v>1</v>
      </c>
      <c r="I128" s="5">
        <v>1.68</v>
      </c>
      <c r="J128" s="5">
        <f t="shared" si="8"/>
        <v>1.68</v>
      </c>
      <c r="K128" s="5"/>
      <c r="L128" s="4" t="s">
        <v>23</v>
      </c>
    </row>
    <row r="129" ht="24" customHeight="1" spans="1:12">
      <c r="A129" s="4"/>
      <c r="B129" s="4">
        <v>2</v>
      </c>
      <c r="C129" s="4" t="s">
        <v>155</v>
      </c>
      <c r="D129" s="4" t="s">
        <v>17</v>
      </c>
      <c r="E129" s="5">
        <f>SUM(E130:E137)</f>
        <v>66</v>
      </c>
      <c r="F129" s="5"/>
      <c r="G129" s="5">
        <f>SUM(G130:G137)</f>
        <v>361.9617</v>
      </c>
      <c r="H129" s="5">
        <f>SUM(H130:H137)</f>
        <v>2</v>
      </c>
      <c r="I129" s="5"/>
      <c r="J129" s="5">
        <f>SUM(J130:J137)</f>
        <v>13.7143</v>
      </c>
      <c r="K129" s="5">
        <f>ROUND(J129,0)</f>
        <v>14</v>
      </c>
      <c r="L129" s="4"/>
    </row>
    <row r="130" ht="24" customHeight="1" spans="1:12">
      <c r="A130" s="4"/>
      <c r="B130" s="4"/>
      <c r="C130" s="4"/>
      <c r="D130" s="4" t="s">
        <v>156</v>
      </c>
      <c r="E130" s="5">
        <v>1</v>
      </c>
      <c r="F130" s="5">
        <v>6</v>
      </c>
      <c r="G130" s="5">
        <f t="shared" ref="G130:G137" si="9">E130*F130</f>
        <v>6</v>
      </c>
      <c r="H130" s="5">
        <v>0</v>
      </c>
      <c r="I130" s="5">
        <v>0</v>
      </c>
      <c r="J130" s="5">
        <f t="shared" ref="J130:J137" si="10">H130*I130</f>
        <v>0</v>
      </c>
      <c r="K130" s="5"/>
      <c r="L130" s="5" t="s">
        <v>157</v>
      </c>
    </row>
    <row r="131" ht="24" customHeight="1" spans="1:12">
      <c r="A131" s="4"/>
      <c r="B131" s="4"/>
      <c r="C131" s="4"/>
      <c r="D131" s="4" t="s">
        <v>158</v>
      </c>
      <c r="E131" s="5">
        <v>8</v>
      </c>
      <c r="F131" s="5">
        <v>3.2828</v>
      </c>
      <c r="G131" s="5">
        <f t="shared" si="9"/>
        <v>26.2624</v>
      </c>
      <c r="H131" s="5">
        <v>0</v>
      </c>
      <c r="I131" s="5">
        <v>0</v>
      </c>
      <c r="J131" s="5">
        <f t="shared" si="10"/>
        <v>0</v>
      </c>
      <c r="K131" s="5"/>
      <c r="L131" s="5" t="s">
        <v>159</v>
      </c>
    </row>
    <row r="132" ht="24" customHeight="1" spans="1:12">
      <c r="A132" s="4"/>
      <c r="B132" s="4"/>
      <c r="C132" s="4"/>
      <c r="D132" s="4" t="s">
        <v>160</v>
      </c>
      <c r="E132" s="5">
        <v>3</v>
      </c>
      <c r="F132" s="5">
        <v>6.721</v>
      </c>
      <c r="G132" s="5">
        <f t="shared" si="9"/>
        <v>20.163</v>
      </c>
      <c r="H132" s="5">
        <v>0</v>
      </c>
      <c r="I132" s="5">
        <v>0</v>
      </c>
      <c r="J132" s="5">
        <f t="shared" si="10"/>
        <v>0</v>
      </c>
      <c r="K132" s="5"/>
      <c r="L132" s="5" t="s">
        <v>21</v>
      </c>
    </row>
    <row r="133" ht="24" customHeight="1" spans="1:12">
      <c r="A133" s="4"/>
      <c r="B133" s="4"/>
      <c r="C133" s="4"/>
      <c r="D133" s="4" t="s">
        <v>161</v>
      </c>
      <c r="E133" s="5">
        <v>5</v>
      </c>
      <c r="F133" s="5">
        <v>3.772</v>
      </c>
      <c r="G133" s="5">
        <f t="shared" si="9"/>
        <v>18.86</v>
      </c>
      <c r="H133" s="5">
        <v>0</v>
      </c>
      <c r="I133" s="5">
        <v>0</v>
      </c>
      <c r="J133" s="5">
        <f t="shared" si="10"/>
        <v>0</v>
      </c>
      <c r="K133" s="5"/>
      <c r="L133" s="5" t="s">
        <v>39</v>
      </c>
    </row>
    <row r="134" ht="24" customHeight="1" spans="1:12">
      <c r="A134" s="4"/>
      <c r="B134" s="4"/>
      <c r="C134" s="4"/>
      <c r="D134" s="4" t="s">
        <v>162</v>
      </c>
      <c r="E134" s="5">
        <v>2</v>
      </c>
      <c r="F134" s="5">
        <v>6.721</v>
      </c>
      <c r="G134" s="5">
        <f t="shared" si="9"/>
        <v>13.442</v>
      </c>
      <c r="H134" s="5">
        <v>0</v>
      </c>
      <c r="I134" s="5">
        <v>0</v>
      </c>
      <c r="J134" s="5">
        <f t="shared" si="10"/>
        <v>0</v>
      </c>
      <c r="K134" s="5"/>
      <c r="L134" s="5" t="s">
        <v>139</v>
      </c>
    </row>
    <row r="135" ht="24" customHeight="1" spans="1:12">
      <c r="A135" s="4"/>
      <c r="B135" s="4"/>
      <c r="C135" s="4"/>
      <c r="D135" s="4" t="s">
        <v>163</v>
      </c>
      <c r="E135" s="5">
        <v>18</v>
      </c>
      <c r="F135" s="5">
        <v>5.856</v>
      </c>
      <c r="G135" s="5">
        <f t="shared" si="9"/>
        <v>105.408</v>
      </c>
      <c r="H135" s="5">
        <v>1</v>
      </c>
      <c r="I135" s="5">
        <v>5.856</v>
      </c>
      <c r="J135" s="5">
        <f t="shared" si="10"/>
        <v>5.856</v>
      </c>
      <c r="K135" s="5"/>
      <c r="L135" s="5" t="s">
        <v>164</v>
      </c>
    </row>
    <row r="136" ht="24" customHeight="1" spans="1:12">
      <c r="A136" s="4"/>
      <c r="B136" s="4"/>
      <c r="C136" s="4"/>
      <c r="D136" s="4" t="s">
        <v>165</v>
      </c>
      <c r="E136" s="5">
        <v>28</v>
      </c>
      <c r="F136" s="5">
        <v>5.856</v>
      </c>
      <c r="G136" s="5">
        <f t="shared" si="9"/>
        <v>163.968</v>
      </c>
      <c r="H136" s="5">
        <v>0</v>
      </c>
      <c r="I136" s="5">
        <v>0</v>
      </c>
      <c r="J136" s="5">
        <f t="shared" si="10"/>
        <v>0</v>
      </c>
      <c r="K136" s="5"/>
      <c r="L136" s="5" t="s">
        <v>166</v>
      </c>
    </row>
    <row r="137" ht="24" customHeight="1" spans="1:12">
      <c r="A137" s="4"/>
      <c r="B137" s="4"/>
      <c r="C137" s="4"/>
      <c r="D137" s="4" t="s">
        <v>167</v>
      </c>
      <c r="E137" s="5">
        <v>1</v>
      </c>
      <c r="F137" s="5">
        <v>7.8583</v>
      </c>
      <c r="G137" s="5">
        <f t="shared" si="9"/>
        <v>7.8583</v>
      </c>
      <c r="H137" s="5">
        <v>1</v>
      </c>
      <c r="I137" s="5">
        <v>7.8583</v>
      </c>
      <c r="J137" s="5">
        <f t="shared" si="10"/>
        <v>7.8583</v>
      </c>
      <c r="K137" s="5"/>
      <c r="L137" s="4" t="s">
        <v>23</v>
      </c>
    </row>
  </sheetData>
  <autoFilter xmlns:etc="http://www.wps.cn/officeDocument/2017/etCustomData" ref="A2:L137" etc:filterBottomFollowUsedRange="0">
    <extLst/>
  </autoFilter>
  <mergeCells count="90">
    <mergeCell ref="A1:L1"/>
    <mergeCell ref="A3:D3"/>
    <mergeCell ref="B4:D4"/>
    <mergeCell ref="B21:D21"/>
    <mergeCell ref="B24:D24"/>
    <mergeCell ref="B27:D27"/>
    <mergeCell ref="B33:D33"/>
    <mergeCell ref="B37:D37"/>
    <mergeCell ref="B40:D40"/>
    <mergeCell ref="B43:D43"/>
    <mergeCell ref="B47:D47"/>
    <mergeCell ref="B50:D50"/>
    <mergeCell ref="B55:D55"/>
    <mergeCell ref="B75:D75"/>
    <mergeCell ref="B78:D78"/>
    <mergeCell ref="B84:D84"/>
    <mergeCell ref="B93:D93"/>
    <mergeCell ref="B103:D103"/>
    <mergeCell ref="B107:D107"/>
    <mergeCell ref="B113:D113"/>
    <mergeCell ref="A4:A20"/>
    <mergeCell ref="A21:A23"/>
    <mergeCell ref="A24:A26"/>
    <mergeCell ref="A27:A32"/>
    <mergeCell ref="A33:A36"/>
    <mergeCell ref="A37:A39"/>
    <mergeCell ref="A40:A42"/>
    <mergeCell ref="A43:A46"/>
    <mergeCell ref="A47:A49"/>
    <mergeCell ref="A50:A54"/>
    <mergeCell ref="A55:A74"/>
    <mergeCell ref="A75:A77"/>
    <mergeCell ref="A78:A83"/>
    <mergeCell ref="A84:A92"/>
    <mergeCell ref="A93:A102"/>
    <mergeCell ref="A103:A106"/>
    <mergeCell ref="A107:A112"/>
    <mergeCell ref="A113:A137"/>
    <mergeCell ref="B5:B10"/>
    <mergeCell ref="B11:B18"/>
    <mergeCell ref="B19:B20"/>
    <mergeCell ref="B22:B23"/>
    <mergeCell ref="B25:B26"/>
    <mergeCell ref="B28:B32"/>
    <mergeCell ref="B34:B36"/>
    <mergeCell ref="B38:B39"/>
    <mergeCell ref="B41:B42"/>
    <mergeCell ref="B44:B46"/>
    <mergeCell ref="B48:B49"/>
    <mergeCell ref="B51:B52"/>
    <mergeCell ref="B53:B54"/>
    <mergeCell ref="B56:B72"/>
    <mergeCell ref="B73:B74"/>
    <mergeCell ref="B76:B77"/>
    <mergeCell ref="B79:B83"/>
    <mergeCell ref="B85:B92"/>
    <mergeCell ref="B94:B95"/>
    <mergeCell ref="B96:B98"/>
    <mergeCell ref="B99:B102"/>
    <mergeCell ref="B104:B106"/>
    <mergeCell ref="B108:B109"/>
    <mergeCell ref="B110:B112"/>
    <mergeCell ref="B114:B128"/>
    <mergeCell ref="B129:B137"/>
    <mergeCell ref="C5:C10"/>
    <mergeCell ref="C11:C18"/>
    <mergeCell ref="C19:C20"/>
    <mergeCell ref="C22:C23"/>
    <mergeCell ref="C25:C26"/>
    <mergeCell ref="C28:C32"/>
    <mergeCell ref="C34:C36"/>
    <mergeCell ref="C38:C39"/>
    <mergeCell ref="C41:C42"/>
    <mergeCell ref="C44:C46"/>
    <mergeCell ref="C48:C49"/>
    <mergeCell ref="C51:C52"/>
    <mergeCell ref="C53:C54"/>
    <mergeCell ref="C56:C72"/>
    <mergeCell ref="C73:C74"/>
    <mergeCell ref="C76:C77"/>
    <mergeCell ref="C79:C83"/>
    <mergeCell ref="C85:C92"/>
    <mergeCell ref="C94:C95"/>
    <mergeCell ref="C96:C98"/>
    <mergeCell ref="C99:C102"/>
    <mergeCell ref="C104:C106"/>
    <mergeCell ref="C108:C109"/>
    <mergeCell ref="C110:C112"/>
    <mergeCell ref="C114:C128"/>
    <mergeCell ref="C129:C137"/>
  </mergeCell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2026-02-20T00:27:00Z</dcterms:created>
  <dcterms:modified xsi:type="dcterms:W3CDTF">2026-02-27T04:15:00Z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FA3E18834D8140FFAB426B07923EA08C_11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